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ulmann.ferenc\Documents\"/>
    </mc:Choice>
  </mc:AlternateContent>
  <bookViews>
    <workbookView xWindow="0" yWindow="0" windowWidth="14380" windowHeight="4300" activeTab="3"/>
  </bookViews>
  <sheets>
    <sheet name="Info" sheetId="1" r:id="rId1"/>
    <sheet name="Főösszesítő" sheetId="2" r:id="rId2"/>
    <sheet name="Munkanem összesítő" sheetId="3" r:id="rId3"/>
    <sheet name="71.Elektromos energiaellátás," sheetId="4" r:id="rId4"/>
  </sheets>
  <calcPr calcId="162913"/>
</workbook>
</file>

<file path=xl/calcChain.xml><?xml version="1.0" encoding="utf-8"?>
<calcChain xmlns="http://schemas.openxmlformats.org/spreadsheetml/2006/main">
  <c r="I30" i="4" l="1"/>
  <c r="H30" i="4"/>
  <c r="I29" i="4"/>
  <c r="H29" i="4"/>
  <c r="I28" i="4"/>
  <c r="H28" i="4"/>
  <c r="I27" i="4"/>
  <c r="H27" i="4"/>
  <c r="I26" i="4"/>
  <c r="H26" i="4"/>
  <c r="I25" i="4"/>
  <c r="H25" i="4"/>
  <c r="I24" i="4"/>
  <c r="H24" i="4"/>
  <c r="I23" i="4"/>
  <c r="H23" i="4"/>
  <c r="I22" i="4"/>
  <c r="H22" i="4"/>
  <c r="I21" i="4"/>
  <c r="H21" i="4"/>
  <c r="I20" i="4"/>
  <c r="H20" i="4"/>
  <c r="I19" i="4"/>
  <c r="H19" i="4"/>
  <c r="I18" i="4"/>
  <c r="H18" i="4"/>
  <c r="I17" i="4"/>
  <c r="H17" i="4"/>
  <c r="I16" i="4"/>
  <c r="H16" i="4"/>
  <c r="I15" i="4"/>
  <c r="H15" i="4"/>
  <c r="I14" i="4"/>
  <c r="H14" i="4"/>
  <c r="I13" i="4"/>
  <c r="H13" i="4"/>
  <c r="I12" i="4"/>
  <c r="H12" i="4"/>
  <c r="I11" i="4"/>
  <c r="H11" i="4"/>
  <c r="I10" i="4"/>
  <c r="H10" i="4"/>
  <c r="I9" i="4"/>
  <c r="H9" i="4"/>
  <c r="I8" i="4"/>
  <c r="H8" i="4"/>
  <c r="I7" i="4"/>
  <c r="H7" i="4"/>
  <c r="I6" i="4"/>
  <c r="H6" i="4"/>
  <c r="I5" i="4"/>
  <c r="H5" i="4"/>
  <c r="I4" i="4"/>
  <c r="H4" i="4"/>
  <c r="I3" i="4"/>
  <c r="H3" i="4"/>
  <c r="I2" i="4"/>
  <c r="I31" i="4" s="1"/>
  <c r="D2" i="3" s="1"/>
  <c r="D3" i="3" s="1"/>
  <c r="D5" i="2" s="1"/>
  <c r="H2" i="4"/>
  <c r="H31" i="4" s="1"/>
  <c r="C2" i="3" s="1"/>
  <c r="C3" i="3" s="1"/>
  <c r="C5" i="2" s="1"/>
  <c r="C6" i="2" l="1"/>
  <c r="C7" i="2" s="1"/>
  <c r="C8" i="2" s="1"/>
</calcChain>
</file>

<file path=xl/sharedStrings.xml><?xml version="1.0" encoding="utf-8"?>
<sst xmlns="http://schemas.openxmlformats.org/spreadsheetml/2006/main" count="196" uniqueCount="138">
  <si>
    <t>Exportált költségvetés adatai</t>
  </si>
  <si>
    <t>Költségvetés neve:</t>
  </si>
  <si>
    <t>Mikrobiológiai labor Dóm tér 10.</t>
  </si>
  <si>
    <t>Leírás:</t>
  </si>
  <si>
    <t>Felújítás</t>
  </si>
  <si>
    <t>Költségvetés jellege:</t>
  </si>
  <si>
    <t>Tételek száma:</t>
  </si>
  <si>
    <t>29 db</t>
  </si>
  <si>
    <t>Munkanemek száma:</t>
  </si>
  <si>
    <t>1 db</t>
  </si>
  <si>
    <t>Fejezetek száma:</t>
  </si>
  <si>
    <t>Nem fejezetes</t>
  </si>
  <si>
    <t>Építmény tulajdonsága:</t>
  </si>
  <si>
    <t>Egészségügyi célú épület</t>
  </si>
  <si>
    <t>Utolsó módosítás:</t>
  </si>
  <si>
    <t>2022-02-21 14:38:33</t>
  </si>
  <si>
    <t>Rezsióradíj:</t>
  </si>
  <si>
    <t>Bruttó végösszeg:</t>
  </si>
  <si>
    <t>Készítette:</t>
  </si>
  <si>
    <t>szte_meszarosjanosgmfuszegedhu@tercetalon.hu</t>
  </si>
  <si>
    <t>Figyelem!</t>
  </si>
  <si>
    <t>Ez az információs ablak az exportálással létrejött költségvetés alapadatait tartalmazza!</t>
  </si>
  <si>
    <t>A további munkafüzet-lapokon történő változtatások nincsenek hatással az oldal adataira!
Továbbá az ezen az oldalon kiadott módosítások nem változtatják a költségvetés adatait!</t>
  </si>
  <si>
    <t>Készült a TERC-ETALON Online Építőipari Költségvetés-készítő és Kiíró Programrendszerrel</t>
  </si>
  <si>
    <t>http://www.etalon.terc.hu</t>
  </si>
  <si>
    <t>Ssz.</t>
  </si>
  <si>
    <t>Megnevezés</t>
  </si>
  <si>
    <t>Anyagköltség</t>
  </si>
  <si>
    <t>Díjköltség</t>
  </si>
  <si>
    <t>71</t>
  </si>
  <si>
    <t>Elektromos energiaellátás, villanyszerelés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</si>
  <si>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</si>
  <si>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</si>
  <si>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</si>
  <si>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</si>
  <si>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</si>
  <si>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</si>
  <si>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</si>
  <si>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</si>
  <si>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Megjegyzés</t>
  </si>
  <si>
    <t>ÉNGY kód</t>
  </si>
  <si>
    <t>K. jelző</t>
  </si>
  <si>
    <t>Munkanem</t>
  </si>
  <si>
    <t>Normaidő</t>
  </si>
  <si>
    <t>71-000-1.6</t>
  </si>
  <si>
    <t>Vezetékek, kábelek és szerelvények bontása; kábelszerű vezeték leszerelése tartószerkezetről</t>
  </si>
  <si>
    <t>m</t>
  </si>
  <si>
    <t xml:space="preserve"> 710000695861</t>
  </si>
  <si>
    <t>ÖN</t>
  </si>
  <si>
    <t>71-000-1.10</t>
  </si>
  <si>
    <t>Vezetékek, kábelek és szerelvények bontása; áramköri elosztók, fogyasztásmérő szekrények</t>
  </si>
  <si>
    <t>db</t>
  </si>
  <si>
    <t xml:space="preserve"> 710000695672</t>
  </si>
  <si>
    <t>71-000-1.11</t>
  </si>
  <si>
    <t>Vezetékek, kábelek és szerelvények bontása; kapcsolók, csatlakozó aljzatok, falifoglalatok, csengők, reduktorok, erős- vagy gyengeáramú nyomók, termosztátok, lépcsőházi automaták, jelzők leszerelése</t>
  </si>
  <si>
    <t xml:space="preserve"> 710000695696</t>
  </si>
  <si>
    <t>71-000-1.13</t>
  </si>
  <si>
    <t>Vezetékek, kábelek és szerelvények bontása; mindennemű fényforrás és lámpatest leszerelése</t>
  </si>
  <si>
    <t xml:space="preserve"> 710000695735</t>
  </si>
  <si>
    <t>71-000-1.1.1</t>
  </si>
  <si>
    <t>Vezetékek, kábelek és szerelvények bontása; védőcső leszerelése műanyag csőből, falhoronyból</t>
  </si>
  <si>
    <t xml:space="preserve"> 710000695684</t>
  </si>
  <si>
    <t>71-001-24.2.2-0533826</t>
  </si>
  <si>
    <t>Műanyag vezetékcsatorna, padlószegélycsatorna elhelyezése előre elkészített tartószerkezetre szerelve, idomdarabokkal, szélesség:  41 - 70 mm-ig, LEGRAND DLP szerelvényezhető csatorna 60x50 mm, 40 mm széles fedéllel, fehér, (Kat.szám:10402 + 010520)</t>
  </si>
  <si>
    <t xml:space="preserve"> 710010700934</t>
  </si>
  <si>
    <t>71-001-24.2.3-0533561</t>
  </si>
  <si>
    <t>Műanyag vezetékcsatorna, padlószegélycsatorna elhelyezése előre elkészített tartószerkezetre szerelve, idomdarabokkal, szélesség:  71 - 100 mm-ig, LEGRAND DLP padlószegélycsatorna 75x20 mm, fedéllel, fehér, (Kat.szám:30033)</t>
  </si>
  <si>
    <t xml:space="preserve"> 710010701263</t>
  </si>
  <si>
    <t>71-001-22-0533491</t>
  </si>
  <si>
    <t>Mini kábelcsatorna elhelyezése, szélesség: 16 mm-ig, LEGRAND DLP mini csatorna 11x10,6 mm, ragasztható (Kat.szám:030098)</t>
  </si>
  <si>
    <t xml:space="preserve"> 710010699405</t>
  </si>
  <si>
    <t>71-002-21.1-0221522</t>
  </si>
  <si>
    <t>Kábelszerű vezeték elhelyezése előre elkészített tartószerkezetre, 1-12 erű rézvezetővel, elágazó dobozokkal és kötésekkel, szigetelési elenállás méréssel, a szerelvényekhez csatlakozó vezetékvégek bekötése nélkül, keresztmetszet: 0,5-2,5 mm², NYM 300/500V 3x2,5 mm², tömör rézvezetővel (MBCu)</t>
  </si>
  <si>
    <t xml:space="preserve"> 710020717733</t>
  </si>
  <si>
    <t>71-002-21.1-0221562</t>
  </si>
  <si>
    <t>Kábelszerű vezeték elhelyezése előre elkészített tartószerkezetre, 1-12 erű rézvezetővel, elágazó dobozokkal és kötésekkel, szigetelési elenállás méréssel, a szerelvényekhez csatlakozó vezetékvégek bekötése nélkül, keresztmetszet: 0,5-2,5 mm², NYM 300/500V 5x2,5 mm², tömör rézvezetővel (MBCu)</t>
  </si>
  <si>
    <t xml:space="preserve"> 710020717774</t>
  </si>
  <si>
    <t>71-002-21.1-0221521</t>
  </si>
  <si>
    <t>Kábelszerű vezeték elhelyezése előre elkészített tartószerkezetre, 1-12 erű rézvezetővel, elágazó dobozokkal és kötésekkel, szigetelési elenállás méréssel, a szerelvényekhez csatlakozó vezetékvégek bekötése nélkül, keresztmetszet: 0,5-2,5 mm², Cabling Systems Hungary NYM 300/500V 3x1,5 mm², tömör rézvezetővel (MBCu)</t>
  </si>
  <si>
    <t xml:space="preserve"> 710020717721</t>
  </si>
  <si>
    <t>71-002-21.1-0216601</t>
  </si>
  <si>
    <t>Kábelszerű vezeték elhelyezése előre elkészített tartószerkezetre, 1-12 erű rézvezetővel, elágazó dobozokkal és kötésekkel, szigetelési elenállás méréssel, a szerelvényekhez csatlakozó vezetékvégek bekötése nélkül, keresztmetszet: 0,5-2,5 mm², A03VV-F 300/300V műanyag tömlő vezeték 2x1 mm², hajlékony rézvezetővel (MT)</t>
  </si>
  <si>
    <t xml:space="preserve"> 710020717476</t>
  </si>
  <si>
    <t>71-002-1.3-0210010</t>
  </si>
  <si>
    <t>Szigetelt vezeték elhelyezése védőcsőbe húzva vagy vezetékcsatornába fektetve, rézvezetővel, leágazó kötésekkel, szigetelés ellenállás méréssel, a szerelvényekhez csatlakozó vezetékvégek bekötése nélkül, keresztmetszet: 10-16 mm², H07V-U 450/750V 1x10 mm², tömör rézvezetővel (MCu)</t>
  </si>
  <si>
    <t xml:space="preserve"> 710020716636</t>
  </si>
  <si>
    <t>71-005-1.47-0318801</t>
  </si>
  <si>
    <t>Komplett világítási  és telekommunikációs szerelvények, Moduláris csatlakozóaljzat elhelyezése elosztószekrénybe, sínre pattintható kivitelben, 10/16A, 250V, 2 pólusú, LEGRAND Lexic moduláris 2P+F csatlakozóaljzat 10/16A, 2,5 modul (Kat.szám:004285)</t>
  </si>
  <si>
    <t xml:space="preserve"> 710050737701</t>
  </si>
  <si>
    <t>71-005-1.31.2-0562471</t>
  </si>
  <si>
    <t>Komplett világítási  és telekommunikációs szerelvények, Telefon és PC csatlakozóaljzat, USB töltő aljzat, hangszóró-csatlakozó elhelyezése (egyes/kettős), PC, USB, hangszóró, LEGRAND Oteo falonkívüli 1xRJ45 LCS2 Cat5e FTP fehér (Kat.szám:086161)</t>
  </si>
  <si>
    <t xml:space="preserve"> 710050736713</t>
  </si>
  <si>
    <t>71-005-1.1.2.4.2-0545150</t>
  </si>
  <si>
    <t>Komplett világítási  és telekommunikációs szerelvények, Fali kapcsolók elhelyezése, előre elkészített tartószerkezetre, falon kívüli, 10-16A kétáramkörös (csillár) kapcsolók vízmentes IP 44, IP 54, LEGRAND Forix IP44 falon kívüli csillárkapcsoló 10 AX - 250 V~ fehér (Kat.szám:782362)</t>
  </si>
  <si>
    <t xml:space="preserve"> 710053636983</t>
  </si>
  <si>
    <t>71-009-3.1.2</t>
  </si>
  <si>
    <t>Áramköri elosztók elhelyezése falon kívüli kivitelben, kalapsínes szerelőlappal, földsínnel, max. 160A-ig, IP 30 védettséggel (kismegszakítók, védőkapcsolók, távkapcsolók stb. számára), helyszínen összeszerelve, elosztók 72 egység</t>
  </si>
  <si>
    <t xml:space="preserve"> 710092519914</t>
  </si>
  <si>
    <t>71-008-9.3.1-0547693</t>
  </si>
  <si>
    <t>Kismegszakítók és kiegészítők elhelyezése kalapsínes szerelőlapra,"B", "C" és "D" jelleggörbével, 6 kA zárlati szilárdsággal, 1 pólusú, LEGRAND RX3 kismegszakító 1P B16 6000A BIC (Kat.szám:419136)</t>
  </si>
  <si>
    <t xml:space="preserve"> 710083863816</t>
  </si>
  <si>
    <t>71-008-9.3.1-0547692</t>
  </si>
  <si>
    <t>Kismegszakítók és kiegészítők elhelyezése kalapsínes szerelőlapra,"B", "C" és "D" jelleggörbével, 6 kA zárlati szilárdsággal, 1 pólusú, LEGRAND RX3 kismegszakító 1P B10 6000A BIC (Kat.szám:419134)</t>
  </si>
  <si>
    <t xml:space="preserve"> 710083863804</t>
  </si>
  <si>
    <t>71-008-9.3.1-0547697</t>
  </si>
  <si>
    <t>Kismegszakítók és kiegészítők elhelyezése kalapsínes szerelőlapra,"B", "C" és "D" jelleggörbével, 6 kA zárlati szilárdsággal, 1 pólusú, LEGRAND RX3 kismegszakító 1P B40 6000A BIC (Kat.szám:419140)</t>
  </si>
  <si>
    <t xml:space="preserve"> 710083863850</t>
  </si>
  <si>
    <t>71-008-9.3.1-0547700</t>
  </si>
  <si>
    <t>Kismegszakítók és kiegészítők elhelyezése kalapsínes szerelőlapra,"B", "C" és "D" jelleggörbével, 6 kA zárlati szilárdsággal, 1 pólusú, LEGRAND RX3 kismegszakító 1P C16 6000A BIC (Kat.szám:419202)</t>
  </si>
  <si>
    <t xml:space="preserve"> 710083863886</t>
  </si>
  <si>
    <t>71-008-11.1.1.2-0548077</t>
  </si>
  <si>
    <t>Áram-védőkapcsolók elhelyezése, váltakozó- és pulzáló egyenáramú kioldásra, gyorskioldással (6...40 ms), 6 kA zárlati szilárdsággal, 4 pólusú, LEGRAND TX3 áram-védőkapcsoló 4P D 63A 30MA A (Kat.szám:411766)</t>
  </si>
  <si>
    <t xml:space="preserve"> 710083865484</t>
  </si>
  <si>
    <t>71-002-42.1.1-0111901</t>
  </si>
  <si>
    <t>Adatátviteli kábel elhelyezése védőcsőbe húzva vagy vezetékcsatornába fektetve, strukturált adatátviteli kábel strukturált számítógépes adatátviteli hálózatokhoz, 100 Mbit/s átviteli sebesség (CAT 5 kategória), Cabling Systems Hungary UTP cat. 5. falikábel</t>
  </si>
  <si>
    <t xml:space="preserve"> 710020719166</t>
  </si>
  <si>
    <t>71-010-2.7-0143248</t>
  </si>
  <si>
    <t>Felületre szerelt lámpatest elhelyezése előre elkészített tartószerkezetre, zárt, LED-es kivitelben, V-TAC (HOLUX) VT-6040; 40W / 3200lm por- és páramentes mennyezeti LED-es lámpatest, fém békazárral, hidegfehér (6000K), IP65, 600mm Csz:6154</t>
  </si>
  <si>
    <t xml:space="preserve"> 710103749021</t>
  </si>
  <si>
    <t>71-010-57.1.2</t>
  </si>
  <si>
    <t>Világítási sínrendszer szerelése, 1 fázisú, álmennyezeti kivitelben</t>
  </si>
  <si>
    <t>71-013-7.3-0310389</t>
  </si>
  <si>
    <t>Érintésvédelmi hálózat tartozékainak szerelése, épületgépészeti csőhálózat földelő kötése, OBO földelő bilincs, 1", csatlakoztatható vezetékkeresztmetszet 1x35 mm², R.sz.: 5050111</t>
  </si>
  <si>
    <t xml:space="preserve"> 710130819381</t>
  </si>
  <si>
    <t>71-003-13.2</t>
  </si>
  <si>
    <t>Fésűs sín felszerelése kismegszakítókra, 14 - 57 modul méret között</t>
  </si>
  <si>
    <t>71-007-23.1.3-0122708</t>
  </si>
  <si>
    <t>Szakaszolókapcsoló, olvadóbiztosítós szakaszolókapcsoló elhelyezése kalapsínes szerelőlapra, 64A-ig, 3 polusú, Schneider Electric Resi9 szakaszolókapcsoló, 3P, 63A, R: R9S64363</t>
  </si>
  <si>
    <t xml:space="preserve"> 710074760172</t>
  </si>
  <si>
    <t>71-013-99</t>
  </si>
  <si>
    <t>Első felülvizsgálati jegyzőkönyv és átadási dokumentáció készítése</t>
  </si>
  <si>
    <t>Munkanem összesen (HUF)</t>
  </si>
  <si>
    <t>Összesen (HUF)</t>
  </si>
  <si>
    <t>Költségvetés főösszesítő</t>
  </si>
  <si>
    <t>1 Építmény közvetlen költségei</t>
  </si>
  <si>
    <t>2.1 ÁFA vetítési alap</t>
  </si>
  <si>
    <t>2.2 ÁFA</t>
  </si>
  <si>
    <t>3 A munka ára (HUF)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</si>
</sst>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\ ###\ ###\ ##0"/>
    <numFmt numFmtId="165" formatCode="###\ ###\ ###\ ##0\ \F\t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2"/>
    </font>
    <font>
      <sz val="10"/>
      <color theme="1"/>
      <name val="Times New Roman"/>
      <family val="2"/>
    </font>
    <font>
      <b/>
      <sz val="14"/>
      <color theme="1"/>
      <name val="Times New Roman"/>
      <family val="2"/>
    </font>
    <font>
      <b/>
      <sz val="11"/>
      <color theme="1"/>
      <name val="Times New Roman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164" fontId="2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 wrapText="1"/>
    </xf>
    <xf numFmtId="0" fontId="1" fillId="2" borderId="1" xfId="0" applyFont="1" applyFill="1" applyBorder="1" applyAlignment="1">
      <alignment horizontal="right" vertical="top" wrapText="1"/>
    </xf>
    <xf numFmtId="164" fontId="1" fillId="0" borderId="0" xfId="0" applyNumberFormat="1" applyFont="1" applyAlignment="1">
      <alignment vertical="top" wrapText="1"/>
    </xf>
    <xf numFmtId="10" fontId="2" fillId="0" borderId="2" xfId="0" applyNumberFormat="1" applyFont="1" applyBorder="1" applyAlignment="1">
      <alignment horizontal="right" vertical="top" wrapText="1"/>
    </xf>
    <xf numFmtId="164" fontId="4" fillId="0" borderId="3" xfId="0" applyNumberFormat="1" applyFont="1" applyBorder="1" applyAlignment="1">
      <alignment vertical="top" wrapText="1"/>
    </xf>
    <xf numFmtId="0" fontId="1" fillId="3" borderId="1" xfId="0" applyFont="1" applyFill="1" applyBorder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49" fontId="2" fillId="0" borderId="0" xfId="0" applyNumberFormat="1" applyFont="1" applyAlignment="1">
      <alignment horizontal="right" vertical="top" wrapText="1"/>
    </xf>
    <xf numFmtId="164" fontId="1" fillId="0" borderId="3" xfId="0" applyNumberFormat="1" applyFont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164" fontId="3" fillId="0" borderId="2" xfId="0" applyNumberFormat="1" applyFont="1" applyBorder="1" applyAlignment="1">
      <alignment horizontal="center" vertical="top" wrapText="1"/>
    </xf>
    <xf numFmtId="164" fontId="2" fillId="0" borderId="0" xfId="0" applyNumberFormat="1" applyFont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top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talon.terc.h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workbookViewId="0"/>
  </sheetViews>
  <sheetFormatPr defaultRowHeight="14.5" x14ac:dyDescent="0.35"/>
  <cols>
    <col min="1" max="2" width="30.7265625" customWidth="1"/>
  </cols>
  <sheetData>
    <row r="1" spans="1:2" x14ac:dyDescent="0.35">
      <c r="A1" s="14" t="s">
        <v>0</v>
      </c>
      <c r="B1" s="14"/>
    </row>
    <row r="2" spans="1:2" x14ac:dyDescent="0.35">
      <c r="A2" s="2" t="s">
        <v>1</v>
      </c>
      <c r="B2" s="3" t="s">
        <v>2</v>
      </c>
    </row>
    <row r="3" spans="1:2" x14ac:dyDescent="0.35">
      <c r="A3" s="2" t="s">
        <v>3</v>
      </c>
      <c r="B3" s="3" t="s">
        <v>4</v>
      </c>
    </row>
    <row r="4" spans="1:2" x14ac:dyDescent="0.35">
      <c r="A4" s="2" t="s">
        <v>5</v>
      </c>
      <c r="B4" s="3" t="s">
        <v>4</v>
      </c>
    </row>
    <row r="5" spans="1:2" x14ac:dyDescent="0.35">
      <c r="A5" s="2" t="s">
        <v>6</v>
      </c>
      <c r="B5" s="3" t="s">
        <v>7</v>
      </c>
    </row>
    <row r="6" spans="1:2" x14ac:dyDescent="0.35">
      <c r="A6" s="2" t="s">
        <v>8</v>
      </c>
      <c r="B6" s="3" t="s">
        <v>9</v>
      </c>
    </row>
    <row r="7" spans="1:2" x14ac:dyDescent="0.35">
      <c r="A7" s="2" t="s">
        <v>10</v>
      </c>
      <c r="B7" s="3" t="s">
        <v>11</v>
      </c>
    </row>
    <row r="8" spans="1:2" x14ac:dyDescent="0.35">
      <c r="A8" s="2" t="s">
        <v>12</v>
      </c>
      <c r="B8" s="3" t="s">
        <v>13</v>
      </c>
    </row>
    <row r="10" spans="1:2" x14ac:dyDescent="0.35">
      <c r="A10" s="2" t="s">
        <v>14</v>
      </c>
      <c r="B10" s="3" t="s">
        <v>15</v>
      </c>
    </row>
    <row r="12" spans="1:2" x14ac:dyDescent="0.35">
      <c r="A12" s="2" t="s">
        <v>16</v>
      </c>
      <c r="B12" s="4">
        <v>0</v>
      </c>
    </row>
    <row r="13" spans="1:2" x14ac:dyDescent="0.35">
      <c r="A13" s="2" t="s">
        <v>17</v>
      </c>
      <c r="B13" s="5">
        <v>0</v>
      </c>
    </row>
    <row r="15" spans="1:2" ht="26" x14ac:dyDescent="0.35">
      <c r="A15" s="2" t="s">
        <v>18</v>
      </c>
      <c r="B15" s="3" t="s">
        <v>19</v>
      </c>
    </row>
    <row r="17" spans="1:2" x14ac:dyDescent="0.35">
      <c r="A17" s="2" t="s">
        <v>20</v>
      </c>
    </row>
    <row r="18" spans="1:2" x14ac:dyDescent="0.35">
      <c r="A18" s="15" t="s">
        <v>21</v>
      </c>
      <c r="B18" s="15"/>
    </row>
    <row r="21" spans="1:2" x14ac:dyDescent="0.35">
      <c r="A21" s="15" t="s">
        <v>22</v>
      </c>
      <c r="B21" s="15"/>
    </row>
    <row r="26" spans="1:2" x14ac:dyDescent="0.35">
      <c r="A26" s="16" t="s">
        <v>23</v>
      </c>
      <c r="B26" s="16"/>
    </row>
    <row r="28" spans="1:2" x14ac:dyDescent="0.35">
      <c r="A28" s="3" t="s">
        <v>24</v>
      </c>
    </row>
  </sheetData>
  <mergeCells count="4">
    <mergeCell ref="A1:B1"/>
    <mergeCell ref="A18:B18"/>
    <mergeCell ref="A21:B21"/>
    <mergeCell ref="A26:B26"/>
  </mergeCells>
  <hyperlinks>
    <hyperlink ref="A2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/>
  </sheetViews>
  <sheetFormatPr defaultRowHeight="14.5" x14ac:dyDescent="0.35"/>
  <cols>
    <col min="1" max="1" width="30.7265625" customWidth="1"/>
    <col min="2" max="2" width="8.7265625" customWidth="1"/>
    <col min="3" max="4" width="12.7265625" customWidth="1"/>
  </cols>
  <sheetData>
    <row r="1" spans="1:4" x14ac:dyDescent="0.35">
      <c r="A1" s="16"/>
      <c r="B1" s="16"/>
      <c r="C1" s="16"/>
      <c r="D1" s="16"/>
    </row>
    <row r="3" spans="1:4" ht="17.5" x14ac:dyDescent="0.35">
      <c r="A3" s="17" t="s">
        <v>133</v>
      </c>
      <c r="B3" s="17"/>
      <c r="C3" s="17"/>
      <c r="D3" s="17"/>
    </row>
    <row r="4" spans="1:4" x14ac:dyDescent="0.35">
      <c r="A4" s="1" t="s">
        <v>26</v>
      </c>
      <c r="B4" s="6"/>
      <c r="C4" s="6" t="s">
        <v>27</v>
      </c>
      <c r="D4" s="6" t="s">
        <v>28</v>
      </c>
    </row>
    <row r="5" spans="1:4" x14ac:dyDescent="0.35">
      <c r="A5" s="3" t="s">
        <v>134</v>
      </c>
      <c r="C5" s="7">
        <f>'Munkanem összesítő'!C3</f>
        <v>0</v>
      </c>
      <c r="D5" s="7">
        <f>'Munkanem összesítő'!D3</f>
        <v>0</v>
      </c>
    </row>
    <row r="6" spans="1:4" x14ac:dyDescent="0.35">
      <c r="A6" s="3" t="s">
        <v>135</v>
      </c>
      <c r="C6" s="18">
        <f>ROUND(C5+D5,0)</f>
        <v>0</v>
      </c>
      <c r="D6" s="18"/>
    </row>
    <row r="7" spans="1:4" x14ac:dyDescent="0.35">
      <c r="A7" s="3" t="s">
        <v>136</v>
      </c>
      <c r="B7" s="8">
        <v>0</v>
      </c>
      <c r="C7" s="18">
        <f>ROUND(C6*B7,0)</f>
        <v>0</v>
      </c>
      <c r="D7" s="18"/>
    </row>
    <row r="8" spans="1:4" x14ac:dyDescent="0.35">
      <c r="A8" s="9" t="s">
        <v>137</v>
      </c>
      <c r="B8" s="9"/>
      <c r="C8" s="19">
        <f>ROUND(C7+C6,0)</f>
        <v>0</v>
      </c>
      <c r="D8" s="19"/>
    </row>
  </sheetData>
  <mergeCells count="5">
    <mergeCell ref="A1:D1"/>
    <mergeCell ref="A3:D3"/>
    <mergeCell ref="C6:D6"/>
    <mergeCell ref="C7:D7"/>
    <mergeCell ref="C8:D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/>
  </sheetViews>
  <sheetFormatPr defaultRowHeight="14.5" x14ac:dyDescent="0.35"/>
  <cols>
    <col min="1" max="1" width="4.7265625" customWidth="1"/>
    <col min="2" max="2" width="30.7265625" customWidth="1"/>
    <col min="3" max="4" width="12.7265625" customWidth="1"/>
  </cols>
  <sheetData>
    <row r="1" spans="1:4" x14ac:dyDescent="0.35">
      <c r="A1" s="1" t="s">
        <v>25</v>
      </c>
      <c r="B1" s="1" t="s">
        <v>26</v>
      </c>
      <c r="C1" s="6" t="s">
        <v>27</v>
      </c>
      <c r="D1" s="6" t="s">
        <v>28</v>
      </c>
    </row>
    <row r="2" spans="1:4" ht="26" x14ac:dyDescent="0.35">
      <c r="A2" s="3" t="s">
        <v>29</v>
      </c>
      <c r="B2" s="3" t="s">
        <v>30</v>
      </c>
      <c r="C2" s="4">
        <f>'71.Elektromos energiaellátás,'!H31</f>
        <v>0</v>
      </c>
      <c r="D2" s="4">
        <f>'71.Elektromos energiaellátás,'!I31</f>
        <v>0</v>
      </c>
    </row>
    <row r="3" spans="1:4" x14ac:dyDescent="0.35">
      <c r="A3" s="9"/>
      <c r="B3" s="9" t="s">
        <v>132</v>
      </c>
      <c r="C3" s="9">
        <f>ROUND(SUM(C2:C2),0)</f>
        <v>0</v>
      </c>
      <c r="D3" s="9">
        <f>ROUND(SUM(D2:D2),0)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workbookViewId="0"/>
  </sheetViews>
  <sheetFormatPr defaultRowHeight="14.5" x14ac:dyDescent="0.35"/>
  <cols>
    <col min="1" max="1" width="4.7265625" customWidth="1"/>
    <col min="2" max="2" width="20.7265625" customWidth="1"/>
    <col min="3" max="3" width="35.7265625" customWidth="1"/>
    <col min="4" max="4" width="7.7265625" customWidth="1"/>
    <col min="5" max="5" width="8.7265625" customWidth="1"/>
    <col min="6" max="9" width="12.7265625" customWidth="1"/>
    <col min="10" max="10" width="20.7265625" customWidth="1"/>
    <col min="11" max="11" width="12.7265625" customWidth="1"/>
    <col min="12" max="12" width="6.7265625" customWidth="1"/>
    <col min="13" max="14" width="8.7265625" customWidth="1"/>
  </cols>
  <sheetData>
    <row r="1" spans="1:14" ht="26" x14ac:dyDescent="0.35">
      <c r="A1" s="1" t="s">
        <v>25</v>
      </c>
      <c r="B1" s="1" t="s">
        <v>31</v>
      </c>
      <c r="C1" s="1" t="s">
        <v>32</v>
      </c>
      <c r="D1" s="6" t="s">
        <v>33</v>
      </c>
      <c r="E1" s="6" t="s">
        <v>34</v>
      </c>
      <c r="F1" s="6" t="s">
        <v>35</v>
      </c>
      <c r="G1" s="6" t="s">
        <v>36</v>
      </c>
      <c r="H1" s="6" t="s">
        <v>37</v>
      </c>
      <c r="I1" s="6" t="s">
        <v>38</v>
      </c>
      <c r="J1" s="10" t="s">
        <v>39</v>
      </c>
      <c r="K1" s="10" t="s">
        <v>40</v>
      </c>
      <c r="L1" s="10" t="s">
        <v>41</v>
      </c>
      <c r="M1" s="10" t="s">
        <v>42</v>
      </c>
      <c r="N1" s="10" t="s">
        <v>43</v>
      </c>
    </row>
    <row r="2" spans="1:14" ht="26" x14ac:dyDescent="0.35">
      <c r="A2" s="3">
        <v>1</v>
      </c>
      <c r="B2" s="2" t="s">
        <v>44</v>
      </c>
      <c r="C2" s="3" t="s">
        <v>45</v>
      </c>
      <c r="D2" s="2">
        <v>120</v>
      </c>
      <c r="E2" s="3" t="s">
        <v>46</v>
      </c>
      <c r="F2" s="4"/>
      <c r="G2" s="4"/>
      <c r="H2" s="7">
        <f t="shared" ref="H2:H30" si="0">ROUND(F2*D2,0)</f>
        <v>0</v>
      </c>
      <c r="I2" s="7">
        <f t="shared" ref="I2:I30" si="1">ROUND(G2*D2,0)</f>
        <v>0</v>
      </c>
      <c r="J2" s="11"/>
      <c r="K2" s="12" t="s">
        <v>47</v>
      </c>
      <c r="L2" s="3" t="s">
        <v>48</v>
      </c>
      <c r="M2" s="3">
        <v>71</v>
      </c>
      <c r="N2" s="3">
        <v>0.15</v>
      </c>
    </row>
    <row r="3" spans="1:14" ht="26" x14ac:dyDescent="0.35">
      <c r="A3" s="3">
        <v>2</v>
      </c>
      <c r="B3" s="2" t="s">
        <v>49</v>
      </c>
      <c r="C3" s="3" t="s">
        <v>50</v>
      </c>
      <c r="D3" s="2">
        <v>2</v>
      </c>
      <c r="E3" s="3" t="s">
        <v>51</v>
      </c>
      <c r="F3" s="4"/>
      <c r="G3" s="4"/>
      <c r="H3" s="7">
        <f t="shared" si="0"/>
        <v>0</v>
      </c>
      <c r="I3" s="7">
        <f t="shared" si="1"/>
        <v>0</v>
      </c>
      <c r="J3" s="11"/>
      <c r="K3" s="12" t="s">
        <v>52</v>
      </c>
      <c r="L3" s="3" t="s">
        <v>48</v>
      </c>
      <c r="M3" s="3">
        <v>71</v>
      </c>
      <c r="N3" s="3">
        <v>0.52</v>
      </c>
    </row>
    <row r="4" spans="1:14" ht="65" x14ac:dyDescent="0.35">
      <c r="A4" s="3">
        <v>3</v>
      </c>
      <c r="B4" s="2" t="s">
        <v>53</v>
      </c>
      <c r="C4" s="3" t="s">
        <v>54</v>
      </c>
      <c r="D4" s="2">
        <v>40</v>
      </c>
      <c r="E4" s="3" t="s">
        <v>51</v>
      </c>
      <c r="F4" s="4"/>
      <c r="G4" s="4"/>
      <c r="H4" s="7">
        <f t="shared" si="0"/>
        <v>0</v>
      </c>
      <c r="I4" s="7">
        <f t="shared" si="1"/>
        <v>0</v>
      </c>
      <c r="J4" s="11"/>
      <c r="K4" s="12" t="s">
        <v>55</v>
      </c>
      <c r="L4" s="3" t="s">
        <v>48</v>
      </c>
      <c r="M4" s="3">
        <v>71</v>
      </c>
      <c r="N4" s="3">
        <v>0.15</v>
      </c>
    </row>
    <row r="5" spans="1:14" ht="26" x14ac:dyDescent="0.35">
      <c r="A5" s="3">
        <v>4</v>
      </c>
      <c r="B5" s="2" t="s">
        <v>56</v>
      </c>
      <c r="C5" s="3" t="s">
        <v>57</v>
      </c>
      <c r="D5" s="2">
        <v>10</v>
      </c>
      <c r="E5" s="3" t="s">
        <v>51</v>
      </c>
      <c r="F5" s="4"/>
      <c r="G5" s="4"/>
      <c r="H5" s="7">
        <f t="shared" si="0"/>
        <v>0</v>
      </c>
      <c r="I5" s="7">
        <f t="shared" si="1"/>
        <v>0</v>
      </c>
      <c r="J5" s="11"/>
      <c r="K5" s="12" t="s">
        <v>58</v>
      </c>
      <c r="L5" s="3" t="s">
        <v>48</v>
      </c>
      <c r="M5" s="3">
        <v>71</v>
      </c>
      <c r="N5" s="3">
        <v>0.25</v>
      </c>
    </row>
    <row r="6" spans="1:14" ht="39" x14ac:dyDescent="0.35">
      <c r="A6" s="3">
        <v>5</v>
      </c>
      <c r="B6" s="2" t="s">
        <v>59</v>
      </c>
      <c r="C6" s="3" t="s">
        <v>60</v>
      </c>
      <c r="D6" s="2">
        <v>50</v>
      </c>
      <c r="E6" s="3" t="s">
        <v>46</v>
      </c>
      <c r="F6" s="4"/>
      <c r="G6" s="4"/>
      <c r="H6" s="7">
        <f t="shared" si="0"/>
        <v>0</v>
      </c>
      <c r="I6" s="7">
        <f t="shared" si="1"/>
        <v>0</v>
      </c>
      <c r="J6" s="11"/>
      <c r="K6" s="12" t="s">
        <v>61</v>
      </c>
      <c r="L6" s="3" t="s">
        <v>48</v>
      </c>
      <c r="M6" s="3">
        <v>71</v>
      </c>
      <c r="N6" s="3">
        <v>0.11</v>
      </c>
    </row>
    <row r="7" spans="1:14" ht="91" x14ac:dyDescent="0.35">
      <c r="A7" s="3">
        <v>6</v>
      </c>
      <c r="B7" s="2" t="s">
        <v>62</v>
      </c>
      <c r="C7" s="3" t="s">
        <v>63</v>
      </c>
      <c r="D7" s="2">
        <v>40</v>
      </c>
      <c r="E7" s="3" t="s">
        <v>46</v>
      </c>
      <c r="F7" s="4"/>
      <c r="G7" s="4"/>
      <c r="H7" s="7">
        <f t="shared" si="0"/>
        <v>0</v>
      </c>
      <c r="I7" s="7">
        <f t="shared" si="1"/>
        <v>0</v>
      </c>
      <c r="J7" s="11"/>
      <c r="K7" s="12" t="s">
        <v>64</v>
      </c>
      <c r="L7" s="3" t="s">
        <v>48</v>
      </c>
      <c r="M7" s="3">
        <v>71</v>
      </c>
      <c r="N7" s="3">
        <v>0.28999999999999998</v>
      </c>
    </row>
    <row r="8" spans="1:14" ht="78" x14ac:dyDescent="0.35">
      <c r="A8" s="3">
        <v>7</v>
      </c>
      <c r="B8" s="2" t="s">
        <v>65</v>
      </c>
      <c r="C8" s="3" t="s">
        <v>66</v>
      </c>
      <c r="D8" s="2">
        <v>20</v>
      </c>
      <c r="E8" s="3" t="s">
        <v>46</v>
      </c>
      <c r="F8" s="4"/>
      <c r="G8" s="4"/>
      <c r="H8" s="7">
        <f t="shared" si="0"/>
        <v>0</v>
      </c>
      <c r="I8" s="7">
        <f t="shared" si="1"/>
        <v>0</v>
      </c>
      <c r="J8" s="11"/>
      <c r="K8" s="12" t="s">
        <v>67</v>
      </c>
      <c r="L8" s="3" t="s">
        <v>48</v>
      </c>
      <c r="M8" s="3">
        <v>71</v>
      </c>
      <c r="N8" s="3">
        <v>0.45</v>
      </c>
    </row>
    <row r="9" spans="1:14" ht="39" x14ac:dyDescent="0.35">
      <c r="A9" s="3">
        <v>8</v>
      </c>
      <c r="B9" s="2" t="s">
        <v>68</v>
      </c>
      <c r="C9" s="3" t="s">
        <v>69</v>
      </c>
      <c r="D9" s="2">
        <v>14</v>
      </c>
      <c r="E9" s="3" t="s">
        <v>46</v>
      </c>
      <c r="F9" s="4"/>
      <c r="G9" s="4"/>
      <c r="H9" s="7">
        <f t="shared" si="0"/>
        <v>0</v>
      </c>
      <c r="I9" s="7">
        <f t="shared" si="1"/>
        <v>0</v>
      </c>
      <c r="J9" s="11"/>
      <c r="K9" s="12" t="s">
        <v>70</v>
      </c>
      <c r="L9" s="3" t="s">
        <v>48</v>
      </c>
      <c r="M9" s="3">
        <v>71</v>
      </c>
      <c r="N9" s="3">
        <v>0.28999999999999998</v>
      </c>
    </row>
    <row r="10" spans="1:14" ht="104" x14ac:dyDescent="0.35">
      <c r="A10" s="3">
        <v>9</v>
      </c>
      <c r="B10" s="2" t="s">
        <v>71</v>
      </c>
      <c r="C10" s="3" t="s">
        <v>72</v>
      </c>
      <c r="D10" s="2">
        <v>350</v>
      </c>
      <c r="E10" s="3" t="s">
        <v>46</v>
      </c>
      <c r="F10" s="4"/>
      <c r="G10" s="4"/>
      <c r="H10" s="7">
        <f t="shared" si="0"/>
        <v>0</v>
      </c>
      <c r="I10" s="7">
        <f t="shared" si="1"/>
        <v>0</v>
      </c>
      <c r="J10" s="11"/>
      <c r="K10" s="12" t="s">
        <v>73</v>
      </c>
      <c r="L10" s="3" t="s">
        <v>48</v>
      </c>
      <c r="M10" s="3">
        <v>71</v>
      </c>
      <c r="N10" s="3">
        <v>0.15</v>
      </c>
    </row>
    <row r="11" spans="1:14" ht="104" x14ac:dyDescent="0.35">
      <c r="A11" s="3">
        <v>10</v>
      </c>
      <c r="B11" s="2" t="s">
        <v>74</v>
      </c>
      <c r="C11" s="3" t="s">
        <v>75</v>
      </c>
      <c r="D11" s="2">
        <v>50</v>
      </c>
      <c r="E11" s="3" t="s">
        <v>46</v>
      </c>
      <c r="F11" s="4"/>
      <c r="G11" s="4"/>
      <c r="H11" s="7">
        <f t="shared" si="0"/>
        <v>0</v>
      </c>
      <c r="I11" s="7">
        <f t="shared" si="1"/>
        <v>0</v>
      </c>
      <c r="J11" s="11"/>
      <c r="K11" s="12" t="s">
        <v>76</v>
      </c>
      <c r="L11" s="3" t="s">
        <v>48</v>
      </c>
      <c r="M11" s="3">
        <v>71</v>
      </c>
      <c r="N11" s="3">
        <v>0.15</v>
      </c>
    </row>
    <row r="12" spans="1:14" ht="104" x14ac:dyDescent="0.35">
      <c r="A12" s="3">
        <v>11</v>
      </c>
      <c r="B12" s="2" t="s">
        <v>77</v>
      </c>
      <c r="C12" s="3" t="s">
        <v>78</v>
      </c>
      <c r="D12" s="2">
        <v>200</v>
      </c>
      <c r="E12" s="3" t="s">
        <v>46</v>
      </c>
      <c r="F12" s="4"/>
      <c r="G12" s="4"/>
      <c r="H12" s="7">
        <f t="shared" si="0"/>
        <v>0</v>
      </c>
      <c r="I12" s="7">
        <f t="shared" si="1"/>
        <v>0</v>
      </c>
      <c r="J12" s="11"/>
      <c r="K12" s="12" t="s">
        <v>79</v>
      </c>
      <c r="L12" s="3" t="s">
        <v>48</v>
      </c>
      <c r="M12" s="3">
        <v>71</v>
      </c>
      <c r="N12" s="3">
        <v>0.15</v>
      </c>
    </row>
    <row r="13" spans="1:14" ht="104" x14ac:dyDescent="0.35">
      <c r="A13" s="3">
        <v>12</v>
      </c>
      <c r="B13" s="2" t="s">
        <v>80</v>
      </c>
      <c r="C13" s="3" t="s">
        <v>81</v>
      </c>
      <c r="D13" s="2">
        <v>50</v>
      </c>
      <c r="E13" s="3" t="s">
        <v>46</v>
      </c>
      <c r="F13" s="4"/>
      <c r="G13" s="4"/>
      <c r="H13" s="7">
        <f t="shared" si="0"/>
        <v>0</v>
      </c>
      <c r="I13" s="7">
        <f t="shared" si="1"/>
        <v>0</v>
      </c>
      <c r="J13" s="11"/>
      <c r="K13" s="12" t="s">
        <v>82</v>
      </c>
      <c r="L13" s="3" t="s">
        <v>48</v>
      </c>
      <c r="M13" s="3">
        <v>71</v>
      </c>
      <c r="N13" s="3">
        <v>0.15</v>
      </c>
    </row>
    <row r="14" spans="1:14" ht="91" x14ac:dyDescent="0.35">
      <c r="A14" s="3">
        <v>13</v>
      </c>
      <c r="B14" s="2" t="s">
        <v>83</v>
      </c>
      <c r="C14" s="3" t="s">
        <v>84</v>
      </c>
      <c r="D14" s="2">
        <v>60</v>
      </c>
      <c r="E14" s="3" t="s">
        <v>46</v>
      </c>
      <c r="F14" s="4"/>
      <c r="G14" s="4"/>
      <c r="H14" s="7">
        <f t="shared" si="0"/>
        <v>0</v>
      </c>
      <c r="I14" s="7">
        <f t="shared" si="1"/>
        <v>0</v>
      </c>
      <c r="J14" s="11"/>
      <c r="K14" s="12" t="s">
        <v>85</v>
      </c>
      <c r="L14" s="3" t="s">
        <v>48</v>
      </c>
      <c r="M14" s="3">
        <v>71</v>
      </c>
      <c r="N14" s="3">
        <v>0.05</v>
      </c>
    </row>
    <row r="15" spans="1:14" ht="91" x14ac:dyDescent="0.35">
      <c r="A15" s="3">
        <v>14</v>
      </c>
      <c r="B15" s="2" t="s">
        <v>86</v>
      </c>
      <c r="C15" s="3" t="s">
        <v>87</v>
      </c>
      <c r="D15" s="2">
        <v>30</v>
      </c>
      <c r="E15" s="3" t="s">
        <v>51</v>
      </c>
      <c r="F15" s="4"/>
      <c r="G15" s="4"/>
      <c r="H15" s="7">
        <f t="shared" si="0"/>
        <v>0</v>
      </c>
      <c r="I15" s="7">
        <f t="shared" si="1"/>
        <v>0</v>
      </c>
      <c r="J15" s="11"/>
      <c r="K15" s="12" t="s">
        <v>88</v>
      </c>
      <c r="L15" s="3" t="s">
        <v>48</v>
      </c>
      <c r="M15" s="3">
        <v>71</v>
      </c>
      <c r="N15" s="3">
        <v>0.32</v>
      </c>
    </row>
    <row r="16" spans="1:14" ht="91" x14ac:dyDescent="0.35">
      <c r="A16" s="3">
        <v>15</v>
      </c>
      <c r="B16" s="2" t="s">
        <v>89</v>
      </c>
      <c r="C16" s="3" t="s">
        <v>90</v>
      </c>
      <c r="D16" s="2">
        <v>8</v>
      </c>
      <c r="E16" s="3" t="s">
        <v>51</v>
      </c>
      <c r="F16" s="4"/>
      <c r="G16" s="4"/>
      <c r="H16" s="7">
        <f t="shared" si="0"/>
        <v>0</v>
      </c>
      <c r="I16" s="7">
        <f t="shared" si="1"/>
        <v>0</v>
      </c>
      <c r="J16" s="11"/>
      <c r="K16" s="12" t="s">
        <v>91</v>
      </c>
      <c r="L16" s="3" t="s">
        <v>48</v>
      </c>
      <c r="M16" s="3">
        <v>71</v>
      </c>
      <c r="N16" s="3">
        <v>0.32</v>
      </c>
    </row>
    <row r="17" spans="1:14" ht="91" x14ac:dyDescent="0.35">
      <c r="A17" s="3">
        <v>16</v>
      </c>
      <c r="B17" s="2" t="s">
        <v>92</v>
      </c>
      <c r="C17" s="3" t="s">
        <v>93</v>
      </c>
      <c r="D17" s="2">
        <v>8</v>
      </c>
      <c r="E17" s="3" t="s">
        <v>51</v>
      </c>
      <c r="F17" s="4"/>
      <c r="G17" s="4"/>
      <c r="H17" s="7">
        <f t="shared" si="0"/>
        <v>0</v>
      </c>
      <c r="I17" s="7">
        <f t="shared" si="1"/>
        <v>0</v>
      </c>
      <c r="J17" s="11"/>
      <c r="K17" s="12" t="s">
        <v>94</v>
      </c>
      <c r="L17" s="3" t="s">
        <v>48</v>
      </c>
      <c r="M17" s="3">
        <v>71</v>
      </c>
      <c r="N17" s="3">
        <v>0.32</v>
      </c>
    </row>
    <row r="18" spans="1:14" ht="78" x14ac:dyDescent="0.35">
      <c r="A18" s="3">
        <v>17</v>
      </c>
      <c r="B18" s="2" t="s">
        <v>95</v>
      </c>
      <c r="C18" s="3" t="s">
        <v>96</v>
      </c>
      <c r="D18" s="2">
        <v>1</v>
      </c>
      <c r="E18" s="3" t="s">
        <v>51</v>
      </c>
      <c r="F18" s="4"/>
      <c r="G18" s="4"/>
      <c r="H18" s="7">
        <f t="shared" si="0"/>
        <v>0</v>
      </c>
      <c r="I18" s="7">
        <f t="shared" si="1"/>
        <v>0</v>
      </c>
      <c r="J18" s="11"/>
      <c r="K18" s="12" t="s">
        <v>97</v>
      </c>
      <c r="L18" s="3" t="s">
        <v>48</v>
      </c>
      <c r="M18" s="3">
        <v>71</v>
      </c>
      <c r="N18" s="3">
        <v>3.79</v>
      </c>
    </row>
    <row r="19" spans="1:14" ht="65" x14ac:dyDescent="0.35">
      <c r="A19" s="3">
        <v>18</v>
      </c>
      <c r="B19" s="2" t="s">
        <v>98</v>
      </c>
      <c r="C19" s="3" t="s">
        <v>99</v>
      </c>
      <c r="D19" s="2">
        <v>30</v>
      </c>
      <c r="E19" s="3" t="s">
        <v>51</v>
      </c>
      <c r="F19" s="4"/>
      <c r="G19" s="4"/>
      <c r="H19" s="7">
        <f t="shared" si="0"/>
        <v>0</v>
      </c>
      <c r="I19" s="7">
        <f t="shared" si="1"/>
        <v>0</v>
      </c>
      <c r="J19" s="11"/>
      <c r="K19" s="12" t="s">
        <v>100</v>
      </c>
      <c r="L19" s="3" t="s">
        <v>48</v>
      </c>
      <c r="M19" s="3">
        <v>71</v>
      </c>
      <c r="N19" s="3">
        <v>0.62</v>
      </c>
    </row>
    <row r="20" spans="1:14" ht="65" x14ac:dyDescent="0.35">
      <c r="A20" s="3">
        <v>19</v>
      </c>
      <c r="B20" s="2" t="s">
        <v>101</v>
      </c>
      <c r="C20" s="3" t="s">
        <v>102</v>
      </c>
      <c r="D20" s="2">
        <v>10</v>
      </c>
      <c r="E20" s="3" t="s">
        <v>51</v>
      </c>
      <c r="F20" s="4"/>
      <c r="G20" s="4"/>
      <c r="H20" s="7">
        <f t="shared" si="0"/>
        <v>0</v>
      </c>
      <c r="I20" s="7">
        <f t="shared" si="1"/>
        <v>0</v>
      </c>
      <c r="J20" s="11"/>
      <c r="K20" s="12" t="s">
        <v>103</v>
      </c>
      <c r="L20" s="3" t="s">
        <v>48</v>
      </c>
      <c r="M20" s="3">
        <v>71</v>
      </c>
      <c r="N20" s="3">
        <v>0.62</v>
      </c>
    </row>
    <row r="21" spans="1:14" ht="65" x14ac:dyDescent="0.35">
      <c r="A21" s="3">
        <v>20</v>
      </c>
      <c r="B21" s="2" t="s">
        <v>104</v>
      </c>
      <c r="C21" s="3" t="s">
        <v>105</v>
      </c>
      <c r="D21" s="2">
        <v>30</v>
      </c>
      <c r="E21" s="3" t="s">
        <v>51</v>
      </c>
      <c r="F21" s="4"/>
      <c r="G21" s="4"/>
      <c r="H21" s="7">
        <f t="shared" si="0"/>
        <v>0</v>
      </c>
      <c r="I21" s="7">
        <f t="shared" si="1"/>
        <v>0</v>
      </c>
      <c r="J21" s="11"/>
      <c r="K21" s="12" t="s">
        <v>106</v>
      </c>
      <c r="L21" s="3" t="s">
        <v>48</v>
      </c>
      <c r="M21" s="3">
        <v>71</v>
      </c>
      <c r="N21" s="3">
        <v>0.62</v>
      </c>
    </row>
    <row r="22" spans="1:14" ht="65" x14ac:dyDescent="0.35">
      <c r="A22" s="3">
        <v>21</v>
      </c>
      <c r="B22" s="2" t="s">
        <v>107</v>
      </c>
      <c r="C22" s="3" t="s">
        <v>108</v>
      </c>
      <c r="D22" s="2">
        <v>10</v>
      </c>
      <c r="E22" s="3" t="s">
        <v>51</v>
      </c>
      <c r="F22" s="4"/>
      <c r="G22" s="4"/>
      <c r="H22" s="7">
        <f t="shared" si="0"/>
        <v>0</v>
      </c>
      <c r="I22" s="7">
        <f t="shared" si="1"/>
        <v>0</v>
      </c>
      <c r="J22" s="11"/>
      <c r="K22" s="12" t="s">
        <v>109</v>
      </c>
      <c r="L22" s="3" t="s">
        <v>48</v>
      </c>
      <c r="M22" s="3">
        <v>71</v>
      </c>
      <c r="N22" s="3">
        <v>0.62</v>
      </c>
    </row>
    <row r="23" spans="1:14" ht="78" x14ac:dyDescent="0.35">
      <c r="A23" s="3">
        <v>22</v>
      </c>
      <c r="B23" s="2" t="s">
        <v>110</v>
      </c>
      <c r="C23" s="3" t="s">
        <v>111</v>
      </c>
      <c r="D23" s="2">
        <v>1</v>
      </c>
      <c r="E23" s="3" t="s">
        <v>51</v>
      </c>
      <c r="F23" s="4"/>
      <c r="G23" s="4"/>
      <c r="H23" s="7">
        <f t="shared" si="0"/>
        <v>0</v>
      </c>
      <c r="I23" s="7">
        <f t="shared" si="1"/>
        <v>0</v>
      </c>
      <c r="J23" s="11"/>
      <c r="K23" s="12" t="s">
        <v>112</v>
      </c>
      <c r="L23" s="3" t="s">
        <v>48</v>
      </c>
      <c r="M23" s="3">
        <v>71</v>
      </c>
      <c r="N23" s="3">
        <v>1.3</v>
      </c>
    </row>
    <row r="24" spans="1:14" ht="78" x14ac:dyDescent="0.35">
      <c r="A24" s="3">
        <v>23</v>
      </c>
      <c r="B24" s="2" t="s">
        <v>113</v>
      </c>
      <c r="C24" s="3" t="s">
        <v>114</v>
      </c>
      <c r="D24" s="2">
        <v>420</v>
      </c>
      <c r="E24" s="3" t="s">
        <v>46</v>
      </c>
      <c r="F24" s="4"/>
      <c r="G24" s="4"/>
      <c r="H24" s="7">
        <f t="shared" si="0"/>
        <v>0</v>
      </c>
      <c r="I24" s="7">
        <f t="shared" si="1"/>
        <v>0</v>
      </c>
      <c r="J24" s="11"/>
      <c r="K24" s="12" t="s">
        <v>115</v>
      </c>
      <c r="L24" s="3" t="s">
        <v>48</v>
      </c>
      <c r="M24" s="3">
        <v>71</v>
      </c>
      <c r="N24" s="3">
        <v>0.05</v>
      </c>
    </row>
    <row r="25" spans="1:14" ht="78" x14ac:dyDescent="0.35">
      <c r="A25" s="3">
        <v>24</v>
      </c>
      <c r="B25" s="2" t="s">
        <v>116</v>
      </c>
      <c r="C25" s="3" t="s">
        <v>117</v>
      </c>
      <c r="D25" s="2">
        <v>4</v>
      </c>
      <c r="E25" s="3" t="s">
        <v>51</v>
      </c>
      <c r="F25" s="4"/>
      <c r="G25" s="4"/>
      <c r="H25" s="7">
        <f t="shared" si="0"/>
        <v>0</v>
      </c>
      <c r="I25" s="7">
        <f t="shared" si="1"/>
        <v>0</v>
      </c>
      <c r="J25" s="11"/>
      <c r="K25" s="12" t="s">
        <v>118</v>
      </c>
      <c r="L25" s="3" t="s">
        <v>48</v>
      </c>
      <c r="M25" s="3">
        <v>71</v>
      </c>
      <c r="N25" s="3">
        <v>1.51</v>
      </c>
    </row>
    <row r="26" spans="1:14" ht="26" x14ac:dyDescent="0.35">
      <c r="A26" s="3">
        <v>25</v>
      </c>
      <c r="B26" s="2" t="s">
        <v>119</v>
      </c>
      <c r="C26" s="3" t="s">
        <v>120</v>
      </c>
      <c r="D26" s="2">
        <v>4</v>
      </c>
      <c r="E26" s="3" t="s">
        <v>51</v>
      </c>
      <c r="F26" s="4"/>
      <c r="G26" s="4"/>
      <c r="H26" s="7">
        <f t="shared" si="0"/>
        <v>0</v>
      </c>
      <c r="I26" s="7">
        <f t="shared" si="1"/>
        <v>0</v>
      </c>
      <c r="J26" s="11"/>
      <c r="K26" s="12"/>
      <c r="L26" s="3" t="s">
        <v>48</v>
      </c>
      <c r="M26" s="3">
        <v>71</v>
      </c>
      <c r="N26" s="3">
        <v>0.32</v>
      </c>
    </row>
    <row r="27" spans="1:14" ht="65" x14ac:dyDescent="0.35">
      <c r="A27" s="3">
        <v>26</v>
      </c>
      <c r="B27" s="2" t="s">
        <v>121</v>
      </c>
      <c r="C27" s="3" t="s">
        <v>122</v>
      </c>
      <c r="D27" s="2">
        <v>5</v>
      </c>
      <c r="E27" s="3" t="s">
        <v>51</v>
      </c>
      <c r="F27" s="4"/>
      <c r="G27" s="4"/>
      <c r="H27" s="7">
        <f t="shared" si="0"/>
        <v>0</v>
      </c>
      <c r="I27" s="7">
        <f t="shared" si="1"/>
        <v>0</v>
      </c>
      <c r="J27" s="11"/>
      <c r="K27" s="12" t="s">
        <v>123</v>
      </c>
      <c r="L27" s="3" t="s">
        <v>48</v>
      </c>
      <c r="M27" s="3">
        <v>71</v>
      </c>
      <c r="N27" s="3">
        <v>0.2</v>
      </c>
    </row>
    <row r="28" spans="1:14" ht="26" x14ac:dyDescent="0.35">
      <c r="A28" s="3">
        <v>27</v>
      </c>
      <c r="B28" s="2" t="s">
        <v>124</v>
      </c>
      <c r="C28" s="3" t="s">
        <v>125</v>
      </c>
      <c r="D28" s="2">
        <v>3</v>
      </c>
      <c r="E28" s="3" t="s">
        <v>51</v>
      </c>
      <c r="F28" s="4"/>
      <c r="G28" s="4"/>
      <c r="H28" s="7">
        <f t="shared" si="0"/>
        <v>0</v>
      </c>
      <c r="I28" s="7">
        <f t="shared" si="1"/>
        <v>0</v>
      </c>
      <c r="J28" s="11"/>
      <c r="K28" s="12"/>
      <c r="L28" s="3" t="s">
        <v>48</v>
      </c>
      <c r="M28" s="3">
        <v>71</v>
      </c>
      <c r="N28" s="3">
        <v>0.57999999999999996</v>
      </c>
    </row>
    <row r="29" spans="1:14" ht="65" x14ac:dyDescent="0.35">
      <c r="A29" s="3">
        <v>28</v>
      </c>
      <c r="B29" s="2" t="s">
        <v>126</v>
      </c>
      <c r="C29" s="3" t="s">
        <v>127</v>
      </c>
      <c r="D29" s="2">
        <v>1</v>
      </c>
      <c r="E29" s="3" t="s">
        <v>51</v>
      </c>
      <c r="F29" s="4"/>
      <c r="G29" s="4"/>
      <c r="H29" s="7">
        <f t="shared" si="0"/>
        <v>0</v>
      </c>
      <c r="I29" s="7">
        <f t="shared" si="1"/>
        <v>0</v>
      </c>
      <c r="J29" s="11"/>
      <c r="K29" s="12" t="s">
        <v>128</v>
      </c>
      <c r="L29" s="3" t="s">
        <v>48</v>
      </c>
      <c r="M29" s="3">
        <v>71</v>
      </c>
      <c r="N29" s="3">
        <v>0.93</v>
      </c>
    </row>
    <row r="30" spans="1:14" ht="26" x14ac:dyDescent="0.35">
      <c r="A30" s="3">
        <v>29</v>
      </c>
      <c r="B30" s="2" t="s">
        <v>129</v>
      </c>
      <c r="C30" s="3" t="s">
        <v>130</v>
      </c>
      <c r="D30" s="2">
        <v>20</v>
      </c>
      <c r="E30" s="3">
        <v>1</v>
      </c>
      <c r="F30" s="4"/>
      <c r="G30" s="4"/>
      <c r="H30" s="7">
        <f t="shared" si="0"/>
        <v>0</v>
      </c>
      <c r="I30" s="7">
        <f t="shared" si="1"/>
        <v>0</v>
      </c>
      <c r="J30" s="11"/>
      <c r="K30" s="12"/>
      <c r="L30" s="3">
        <v>7</v>
      </c>
      <c r="M30" s="3">
        <v>71</v>
      </c>
      <c r="N30" s="3">
        <v>1</v>
      </c>
    </row>
    <row r="31" spans="1:14" x14ac:dyDescent="0.35">
      <c r="A31" s="9"/>
      <c r="B31" s="9"/>
      <c r="C31" s="9" t="s">
        <v>131</v>
      </c>
      <c r="D31" s="9"/>
      <c r="E31" s="9"/>
      <c r="F31" s="9"/>
      <c r="G31" s="9"/>
      <c r="H31" s="13">
        <f>ROUND(SUM(H2:H30),0)</f>
        <v>0</v>
      </c>
      <c r="I31" s="13">
        <f>ROUND(SUM(I2:I30),0)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Info</vt:lpstr>
      <vt:lpstr>Főösszesítő</vt:lpstr>
      <vt:lpstr>Munkanem összesítő</vt:lpstr>
      <vt:lpstr>71.Elektromos energiaellátás,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Mikrobiológiai labor Dóm tér 10.</dc:title>
  <dc:subject/>
  <dc:creator>Hulmann Ferenc</dc:creator>
  <cp:keywords/>
  <dc:description>Felújítás</dc:description>
  <cp:lastModifiedBy>Hulmann Ferenc</cp:lastModifiedBy>
  <dcterms:created xsi:type="dcterms:W3CDTF">2022-02-21T13:49:30Z</dcterms:created>
  <dcterms:modified xsi:type="dcterms:W3CDTF">2022-02-21T13:45:16Z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d">
    <vt:lpwstr>298403</vt:lpwstr>
  </property>
  <property fmtid="{D5CDD505-2E9C-101B-9397-08002B2CF9AE}" pid="3" name="title">
    <vt:lpwstr>Mikrobiológiai labor Dóm tér 10.</vt:lpwstr>
  </property>
  <property fmtid="{D5CDD505-2E9C-101B-9397-08002B2CF9AE}" pid="4" name="lessonfee">
    <vt:i4>4165</vt:i4>
  </property>
  <property fmtid="{D5CDD505-2E9C-101B-9397-08002B2CF9AE}" pid="5" name="norm_type_id">
    <vt:lpwstr>2</vt:lpwstr>
  </property>
  <property fmtid="{D5CDD505-2E9C-101B-9397-08002B2CF9AE}" pid="6" name="tender_iow_id">
    <vt:lpwstr>12</vt:lpwstr>
  </property>
  <property fmtid="{D5CDD505-2E9C-101B-9397-08002B2CF9AE}" pid="7" name="created">
    <vt:lpwstr>2022-02-21 13:49:30</vt:lpwstr>
  </property>
  <property fmtid="{D5CDD505-2E9C-101B-9397-08002B2CF9AE}" pid="8" name="changed">
    <vt:lpwstr>2022-02-21 14:38:33</vt:lpwstr>
  </property>
  <property fmtid="{D5CDD505-2E9C-101B-9397-08002B2CF9AE}" pid="9" name="osum">
    <vt:i4>0</vt:i4>
  </property>
  <property fmtid="{D5CDD505-2E9C-101B-9397-08002B2CF9AE}" pid="10" name="priceversion">
    <vt:lpwstr>2022.01.01</vt:lpwstr>
  </property>
  <property fmtid="{D5CDD505-2E9C-101B-9397-08002B2CF9AE}" pid="11" name="currency">
    <vt:lpwstr>HUF</vt:lpwstr>
  </property>
</Properties>
</file>