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KereszturiG\Desktop\1424040 - Költségvetések\"/>
    </mc:Choice>
  </mc:AlternateContent>
  <xr:revisionPtr revIDLastSave="0" documentId="13_ncr:1_{D4379EC0-AE9F-4046-922E-83F7C4EE17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LŐLAP" sheetId="3" r:id="rId1"/>
    <sheet name="TÉTELES KÖLTSÉGVETÉS" sheetId="1" r:id="rId2"/>
  </sheets>
  <definedNames>
    <definedName name="_Hlk75936018" localSheetId="0">ELŐLAP!$F$11</definedName>
    <definedName name="_xlnm.Print_Area" localSheetId="0">ELŐLAP!$A$1:$J$60</definedName>
    <definedName name="_xlnm.Print_Area" localSheetId="1">'TÉTELES KÖLTSÉGVETÉS'!$A$5:$J$165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5" i="1" l="1"/>
  <c r="J75" i="1"/>
  <c r="J16" i="1"/>
  <c r="J138" i="1"/>
  <c r="J113" i="1"/>
  <c r="J157" i="1"/>
  <c r="J153" i="1"/>
  <c r="J152" i="1"/>
  <c r="J147" i="1"/>
  <c r="J142" i="1"/>
  <c r="J124" i="1"/>
  <c r="J123" i="1"/>
  <c r="J122" i="1"/>
  <c r="J121" i="1"/>
  <c r="J120" i="1"/>
  <c r="J119" i="1"/>
  <c r="J118" i="1"/>
  <c r="J117" i="1"/>
  <c r="J116" i="1"/>
  <c r="J115" i="1"/>
  <c r="J114" i="1"/>
  <c r="J112" i="1"/>
  <c r="J111" i="1"/>
  <c r="J110" i="1"/>
  <c r="J109" i="1"/>
  <c r="J108" i="1"/>
  <c r="J107" i="1"/>
  <c r="J106" i="1"/>
  <c r="J105" i="1"/>
  <c r="J104" i="1"/>
  <c r="J102" i="1"/>
  <c r="J101" i="1"/>
  <c r="J100" i="1"/>
  <c r="J99" i="1"/>
  <c r="J98" i="1"/>
  <c r="J79" i="1"/>
  <c r="J78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4" i="1"/>
  <c r="J53" i="1"/>
  <c r="J52" i="1"/>
  <c r="J51" i="1"/>
  <c r="J50" i="1"/>
  <c r="J49" i="1"/>
  <c r="J48" i="1"/>
  <c r="J47" i="1"/>
  <c r="J46" i="1"/>
  <c r="J44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43" i="1"/>
  <c r="J94" i="1"/>
  <c r="J141" i="1"/>
  <c r="J162" i="1"/>
  <c r="J163" i="1"/>
  <c r="J161" i="1"/>
  <c r="J149" i="1"/>
  <c r="J150" i="1"/>
  <c r="J151" i="1"/>
  <c r="J154" i="1"/>
  <c r="J155" i="1"/>
  <c r="J156" i="1"/>
  <c r="J7" i="1"/>
  <c r="J8" i="1"/>
  <c r="J9" i="1"/>
  <c r="J10" i="1"/>
  <c r="J11" i="1"/>
  <c r="J12" i="1"/>
  <c r="J13" i="1"/>
  <c r="J14" i="1"/>
  <c r="J15" i="1"/>
  <c r="J17" i="1"/>
  <c r="J18" i="1"/>
  <c r="J19" i="1"/>
  <c r="J21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9" i="1"/>
  <c r="J140" i="1"/>
  <c r="J103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80" i="1"/>
  <c r="H1" i="1"/>
  <c r="I126" i="1" s="1"/>
  <c r="C30" i="3"/>
  <c r="C29" i="3"/>
  <c r="C28" i="3"/>
  <c r="C27" i="3"/>
  <c r="C26" i="3"/>
  <c r="J77" i="1"/>
  <c r="J76" i="1"/>
  <c r="J58" i="1"/>
  <c r="J57" i="1"/>
  <c r="J56" i="1"/>
  <c r="J43" i="1"/>
  <c r="J42" i="1"/>
  <c r="I45" i="1" l="1"/>
  <c r="I75" i="1"/>
  <c r="J95" i="1"/>
  <c r="I16" i="1"/>
  <c r="J144" i="1"/>
  <c r="I138" i="1"/>
  <c r="I157" i="1"/>
  <c r="I113" i="1"/>
  <c r="I152" i="1"/>
  <c r="I153" i="1"/>
  <c r="I147" i="1"/>
  <c r="I142" i="1"/>
  <c r="I121" i="1"/>
  <c r="I122" i="1"/>
  <c r="I123" i="1"/>
  <c r="I124" i="1"/>
  <c r="I120" i="1"/>
  <c r="I107" i="1"/>
  <c r="I111" i="1"/>
  <c r="I116" i="1"/>
  <c r="I104" i="1"/>
  <c r="I108" i="1"/>
  <c r="I112" i="1"/>
  <c r="I117" i="1"/>
  <c r="I105" i="1"/>
  <c r="I109" i="1"/>
  <c r="I114" i="1"/>
  <c r="I118" i="1"/>
  <c r="I106" i="1"/>
  <c r="I110" i="1"/>
  <c r="I115" i="1"/>
  <c r="I119" i="1"/>
  <c r="I99" i="1"/>
  <c r="I100" i="1"/>
  <c r="I101" i="1"/>
  <c r="I98" i="1"/>
  <c r="I102" i="1"/>
  <c r="I79" i="1"/>
  <c r="I78" i="1"/>
  <c r="I71" i="1"/>
  <c r="I72" i="1"/>
  <c r="I63" i="1"/>
  <c r="I64" i="1"/>
  <c r="I61" i="1"/>
  <c r="I65" i="1"/>
  <c r="I69" i="1"/>
  <c r="I73" i="1"/>
  <c r="I59" i="1"/>
  <c r="I60" i="1"/>
  <c r="I67" i="1"/>
  <c r="I62" i="1"/>
  <c r="I66" i="1"/>
  <c r="I70" i="1"/>
  <c r="I74" i="1"/>
  <c r="I68" i="1"/>
  <c r="I51" i="1"/>
  <c r="I47" i="1"/>
  <c r="I48" i="1"/>
  <c r="I52" i="1"/>
  <c r="I44" i="1"/>
  <c r="I49" i="1"/>
  <c r="I53" i="1"/>
  <c r="I54" i="1"/>
  <c r="I46" i="1"/>
  <c r="I50" i="1"/>
  <c r="I39" i="1"/>
  <c r="I40" i="1"/>
  <c r="I41" i="1"/>
  <c r="I28" i="1"/>
  <c r="I35" i="1"/>
  <c r="I31" i="1"/>
  <c r="I36" i="1"/>
  <c r="I27" i="1"/>
  <c r="I32" i="1"/>
  <c r="I25" i="1"/>
  <c r="I29" i="1"/>
  <c r="I33" i="1"/>
  <c r="I37" i="1"/>
  <c r="I26" i="1"/>
  <c r="I30" i="1"/>
  <c r="I34" i="1"/>
  <c r="I38" i="1"/>
  <c r="I94" i="1"/>
  <c r="I143" i="1"/>
  <c r="I20" i="1"/>
  <c r="I141" i="1"/>
  <c r="I140" i="1"/>
  <c r="I139" i="1"/>
  <c r="I135" i="1"/>
  <c r="I17" i="1"/>
  <c r="I8" i="1"/>
  <c r="I156" i="1"/>
  <c r="I15" i="1"/>
  <c r="I7" i="1"/>
  <c r="I155" i="1"/>
  <c r="I14" i="1"/>
  <c r="I154" i="1"/>
  <c r="I131" i="1"/>
  <c r="I13" i="1"/>
  <c r="I151" i="1"/>
  <c r="I130" i="1"/>
  <c r="I12" i="1"/>
  <c r="I150" i="1"/>
  <c r="I161" i="1"/>
  <c r="I21" i="1"/>
  <c r="I11" i="1"/>
  <c r="I149" i="1"/>
  <c r="J164" i="1"/>
  <c r="I30" i="3" s="1"/>
  <c r="I19" i="1"/>
  <c r="I10" i="1"/>
  <c r="I18" i="1"/>
  <c r="I9" i="1"/>
  <c r="I103" i="1"/>
  <c r="I132" i="1"/>
  <c r="I137" i="1"/>
  <c r="I129" i="1"/>
  <c r="I125" i="1"/>
  <c r="I136" i="1"/>
  <c r="I128" i="1"/>
  <c r="I134" i="1"/>
  <c r="I127" i="1"/>
  <c r="I133" i="1"/>
  <c r="I89" i="1"/>
  <c r="I88" i="1"/>
  <c r="I87" i="1"/>
  <c r="I91" i="1"/>
  <c r="I83" i="1"/>
  <c r="I90" i="1"/>
  <c r="I82" i="1"/>
  <c r="I81" i="1"/>
  <c r="I86" i="1"/>
  <c r="I93" i="1"/>
  <c r="I85" i="1"/>
  <c r="I92" i="1"/>
  <c r="I84" i="1"/>
  <c r="I80" i="1"/>
  <c r="I58" i="1"/>
  <c r="H2" i="1"/>
  <c r="I57" i="1"/>
  <c r="I43" i="1"/>
  <c r="I56" i="1"/>
  <c r="I77" i="1"/>
  <c r="I42" i="1"/>
  <c r="H3" i="1"/>
  <c r="I76" i="1"/>
  <c r="J148" i="1"/>
  <c r="J158" i="1" s="1"/>
  <c r="I148" i="1"/>
  <c r="J6" i="1"/>
  <c r="J22" i="1" s="1"/>
  <c r="I6" i="1"/>
  <c r="I95" i="1" l="1"/>
  <c r="H27" i="3" s="1"/>
  <c r="I158" i="1"/>
  <c r="I144" i="1"/>
  <c r="I22" i="1"/>
  <c r="I23" i="1" s="1"/>
  <c r="H28" i="3"/>
  <c r="I28" i="3"/>
  <c r="I27" i="3"/>
  <c r="I29" i="3"/>
  <c r="H26" i="3" l="1"/>
  <c r="I145" i="1"/>
  <c r="I26" i="3"/>
  <c r="I163" i="1" l="1"/>
  <c r="I162" i="1"/>
  <c r="I96" i="1" l="1"/>
  <c r="I164" i="1"/>
  <c r="H30" i="3" s="1"/>
  <c r="I165" i="1" l="1"/>
  <c r="H29" i="3" l="1"/>
  <c r="H35" i="3" l="1"/>
  <c r="H39" i="3" s="1"/>
  <c r="I159" i="1"/>
  <c r="I35" i="3"/>
  <c r="I39" i="3" s="1"/>
  <c r="H41" i="3" l="1"/>
  <c r="I38" i="3"/>
  <c r="I37" i="3"/>
  <c r="I41" i="3" l="1"/>
  <c r="I42" i="3" s="1"/>
  <c r="I43" i="3" s="1"/>
  <c r="I45" i="3" s="1"/>
</calcChain>
</file>

<file path=xl/sharedStrings.xml><?xml version="1.0" encoding="utf-8"?>
<sst xmlns="http://schemas.openxmlformats.org/spreadsheetml/2006/main" count="738" uniqueCount="370">
  <si>
    <t>Menny.</t>
  </si>
  <si>
    <t>Ssz.</t>
  </si>
  <si>
    <t>Egys.</t>
  </si>
  <si>
    <t>Normaidő</t>
  </si>
  <si>
    <t>Anyag egys.</t>
  </si>
  <si>
    <t>Anyag</t>
  </si>
  <si>
    <t xml:space="preserve">Díj </t>
  </si>
  <si>
    <t>Költségvetésben használt rezsi óradíj:</t>
  </si>
  <si>
    <t>db</t>
  </si>
  <si>
    <t>Összesen:</t>
  </si>
  <si>
    <t>Részösszeg:</t>
  </si>
  <si>
    <t>klt.</t>
  </si>
  <si>
    <t>DÍJ</t>
  </si>
  <si>
    <t>Hungary, H-6722 Szeged Tisza Lajos Krt. 47.</t>
  </si>
  <si>
    <t>PETROLTERV</t>
  </si>
  <si>
    <t>FŐVÁLLALKOZÓ ÉS TERVEZŐ KFT.</t>
  </si>
  <si>
    <t>KÖLTSÉGVETÉS</t>
  </si>
  <si>
    <t>Tervező</t>
  </si>
  <si>
    <t>Egyéb apró szerelési anyagok</t>
  </si>
  <si>
    <t>Átadási dokumentáció készítése
2 pld nyomtatott, 1 pld elektronikus
formátumban</t>
  </si>
  <si>
    <t>Anyagkockázat</t>
  </si>
  <si>
    <t>Tartalék keret</t>
  </si>
  <si>
    <t>Beruházói szintű összeg:</t>
  </si>
  <si>
    <t>Nettó</t>
  </si>
  <si>
    <t>ÁFA</t>
  </si>
  <si>
    <t>Beruházói szintű összeg ÁFA-val:</t>
  </si>
  <si>
    <t xml:space="preserve">Cikkszám </t>
  </si>
  <si>
    <t>Gyártó</t>
  </si>
  <si>
    <t>m</t>
  </si>
  <si>
    <t>Kábelek bekötése</t>
  </si>
  <si>
    <t>Gravírozott Alu Kábeltikettek elhelyezése 10m-ként</t>
  </si>
  <si>
    <t>Kábelek szigetelési ellenállásának mérése, jegyzőkönyv készítéssel</t>
  </si>
  <si>
    <t>1.</t>
  </si>
  <si>
    <t>2.</t>
  </si>
  <si>
    <t>3.</t>
  </si>
  <si>
    <t>4.</t>
  </si>
  <si>
    <t>ABB</t>
  </si>
  <si>
    <t>Sorkapocs</t>
  </si>
  <si>
    <t>Rittal</t>
  </si>
  <si>
    <t>55.</t>
  </si>
  <si>
    <t>56.</t>
  </si>
  <si>
    <t>1SCA022710R0100</t>
  </si>
  <si>
    <t>Szegedi Tudományegyetem</t>
  </si>
  <si>
    <t>KIVITELEZÉSI TERV</t>
  </si>
  <si>
    <t>Eaton</t>
  </si>
  <si>
    <t>WAGO</t>
  </si>
  <si>
    <t>Villamos berendezések első üzembe helyezés előtti felülvizsgálata, jegyzőkönyv készítéssel</t>
  </si>
  <si>
    <t>SZTE Energetikai Innovációs Tesztállomás továbbfejlesztése</t>
  </si>
  <si>
    <t xml:space="preserve">III. kötet: </t>
  </si>
  <si>
    <t>Villamosenergia-ellátás</t>
  </si>
  <si>
    <t>I. E1AC_DIST elosztó átalakítás</t>
  </si>
  <si>
    <t>-</t>
  </si>
  <si>
    <t>II. E1AC_DIST_2 elosztó kiépítés</t>
  </si>
  <si>
    <t>cs.</t>
  </si>
  <si>
    <t>Schrack</t>
  </si>
  <si>
    <t>IS505199-A</t>
  </si>
  <si>
    <t>V csatlakozó</t>
  </si>
  <si>
    <t>IS505201-A</t>
  </si>
  <si>
    <t>Véglezáró</t>
  </si>
  <si>
    <t>Lamellált rézsín</t>
  </si>
  <si>
    <t>Csatlakozó adapter</t>
  </si>
  <si>
    <t>Fázis szétválasztó</t>
  </si>
  <si>
    <t>Csatlakozó kapocs</t>
  </si>
  <si>
    <t>Csatlakozóadapter</t>
  </si>
  <si>
    <t>1SDA104849R1</t>
  </si>
  <si>
    <t>2CSG225835R1101</t>
  </si>
  <si>
    <t>1SDA100429R1</t>
  </si>
  <si>
    <t>1SDA105002R1</t>
  </si>
  <si>
    <t>1SDA104738R1</t>
  </si>
  <si>
    <t>1SDA104742R1</t>
  </si>
  <si>
    <t>1SDA104958R1</t>
  </si>
  <si>
    <t>1SDA066433R1</t>
  </si>
  <si>
    <t>2002-1201</t>
  </si>
  <si>
    <t>2002-1204</t>
  </si>
  <si>
    <t>22.</t>
  </si>
  <si>
    <t>23.</t>
  </si>
  <si>
    <t>34.</t>
  </si>
  <si>
    <t>35.</t>
  </si>
  <si>
    <t>44.</t>
  </si>
  <si>
    <t>III. E1_K_ESZ elosztó kiépítés</t>
  </si>
  <si>
    <t>Csatlakozókapocs</t>
  </si>
  <si>
    <t>Dugalj</t>
  </si>
  <si>
    <t>Schneider</t>
  </si>
  <si>
    <t>IV. Kábelek fektetése</t>
  </si>
  <si>
    <t>V. Felülvizsgálatok</t>
  </si>
  <si>
    <t>(árazatlan)</t>
  </si>
  <si>
    <t>Anyagigazgatás</t>
  </si>
  <si>
    <t>Tömszelence</t>
  </si>
  <si>
    <t>FM80</t>
  </si>
  <si>
    <t>Gyűjtősín kicserélése 30x10mm</t>
  </si>
  <si>
    <t>HUCU030104</t>
  </si>
  <si>
    <t>Eszközök és sorkapcsok áttelepítése</t>
  </si>
  <si>
    <t>Áramváltó</t>
  </si>
  <si>
    <t>Megszakító</t>
  </si>
  <si>
    <t>Megszakító kivezett hajtás</t>
  </si>
  <si>
    <t>Megszakító síncsatlakozó</t>
  </si>
  <si>
    <t>Megszakító kábelcsatlakozó</t>
  </si>
  <si>
    <t>Feszültségcsökkenés kioldó</t>
  </si>
  <si>
    <t>Megszakító segédérintkező</t>
  </si>
  <si>
    <t>FE-MSZK Sorkapocs telepítés</t>
  </si>
  <si>
    <t>Eszközök kiszerelése</t>
  </si>
  <si>
    <t>Kábelek ki-, bekötése</t>
  </si>
  <si>
    <t>Terheléskapcsoló kiszerelése</t>
  </si>
  <si>
    <t>Végbak</t>
  </si>
  <si>
    <t>Eszközök áttelepítése</t>
  </si>
  <si>
    <t>Sorkapcsok áttelepítése</t>
  </si>
  <si>
    <t>Kábelek átkötése</t>
  </si>
  <si>
    <t>Weidmuller</t>
  </si>
  <si>
    <t>1SDA066578R1</t>
  </si>
  <si>
    <t>1SDA066675R1</t>
  </si>
  <si>
    <t>1SDA066893R1</t>
  </si>
  <si>
    <t>1SDA066399R1</t>
  </si>
  <si>
    <t>1SDA066438R1</t>
  </si>
  <si>
    <t>249-117</t>
  </si>
  <si>
    <t>285-137</t>
  </si>
  <si>
    <t>285-134</t>
  </si>
  <si>
    <t>285-135</t>
  </si>
  <si>
    <t>GEWISS</t>
  </si>
  <si>
    <t>Áramvédős kismegszakító</t>
  </si>
  <si>
    <t>EVOKMA2C1603</t>
  </si>
  <si>
    <t>Tracon</t>
  </si>
  <si>
    <t>Dugalj szekrény</t>
  </si>
  <si>
    <t>GW68012N</t>
  </si>
  <si>
    <t>GW62392</t>
  </si>
  <si>
    <t>EVOK4C3203</t>
  </si>
  <si>
    <t>EVOK4C6303</t>
  </si>
  <si>
    <t>GW62243H</t>
  </si>
  <si>
    <t>GW63254PH</t>
  </si>
  <si>
    <t>Fésűs sínek</t>
  </si>
  <si>
    <t>Hosszabbító kapocs</t>
  </si>
  <si>
    <t>A9XPH412</t>
  </si>
  <si>
    <t>A9XPE410</t>
  </si>
  <si>
    <t>Dugalj szekrény kialakítás</t>
  </si>
  <si>
    <r>
      <t xml:space="preserve">Szekrények közötti közvetlen átkötés </t>
    </r>
    <r>
      <rPr>
        <b/>
        <sz val="11"/>
        <color theme="1"/>
        <rFont val="Arial Narrow"/>
        <family val="2"/>
        <charset val="238"/>
      </rPr>
      <t>NYY-J 5x25 mm2</t>
    </r>
  </si>
  <si>
    <r>
      <t xml:space="preserve">Szekrények közötti közvetlen átkötés </t>
    </r>
    <r>
      <rPr>
        <b/>
        <sz val="11"/>
        <color theme="1"/>
        <rFont val="Arial Narrow"/>
        <family val="2"/>
        <charset val="238"/>
      </rPr>
      <t>NYY-J 5x50 mm2</t>
    </r>
  </si>
  <si>
    <r>
      <t xml:space="preserve">Gumi szigetelésű, nagy áramterhelhetőségű kábelek fektetése kézi erővel </t>
    </r>
    <r>
      <rPr>
        <b/>
        <sz val="11"/>
        <color theme="1"/>
        <rFont val="Arial Narrow"/>
        <family val="2"/>
        <charset val="238"/>
      </rPr>
      <t>NSGAFöu 5x1x240 mm2</t>
    </r>
  </si>
  <si>
    <r>
      <t xml:space="preserve">Műanyag szigetelésű erőátviteli kábel fektetése kézi erővel </t>
    </r>
    <r>
      <rPr>
        <b/>
        <sz val="11"/>
        <color theme="1"/>
        <rFont val="Arial Narrow"/>
        <family val="2"/>
        <charset val="238"/>
      </rPr>
      <t>NYY-O 2x1,5 mm2</t>
    </r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</si>
  <si>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</si>
  <si>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</si>
  <si>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</si>
  <si>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</si>
  <si>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</si>
  <si>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</si>
  <si>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</si>
  <si>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</si>
  <si>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</si>
  <si>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</si>
  <si>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</si>
  <si>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</si>
  <si>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</si>
  <si>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</si>
  <si>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</si>
  <si>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</si>
  <si>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</si>
  <si>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</si>
  <si>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</si>
  <si>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</si>
  <si>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</si>
  <si>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</si>
  <si>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</si>
  <si>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</si>
  <si>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</si>
  <si>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</si>
  <si>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</si>
  <si>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36.</t>
  </si>
  <si>
    <t>1SDA067557R1</t>
  </si>
  <si>
    <t>37.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</si>
  <si>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</si>
  <si>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</si>
  <si>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</si>
  <si>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</si>
  <si>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</si>
  <si>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</si>
  <si>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</si>
  <si>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</si>
  <si>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</si>
  <si>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</si>
  <si>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</si>
  <si>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</si>
  <si>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</si>
  <si>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</si>
  <si>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</si>
  <si>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</si>
  <si>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</si>
  <si>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</si>
  <si>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</si>
  <si>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</si>
  <si>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</si>
  <si>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</si>
  <si>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</si>
  <si>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</si>
  <si>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</si>
  <si>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</si>
  <si>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</si>
  <si>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PEN sín szétválasztás</t>
  </si>
  <si>
    <t>VX25 sorolható szekrényrendszer Alapszekrény</t>
  </si>
  <si>
    <t>VX komfortfogantyú zárbetéthez</t>
  </si>
  <si>
    <t>Ajtópánt</t>
  </si>
  <si>
    <t>VX zárbetét</t>
  </si>
  <si>
    <t>Földelés csatlakozó</t>
  </si>
  <si>
    <t>Fém dokumentumtartó</t>
  </si>
  <si>
    <t>Földelőpánt</t>
  </si>
  <si>
    <t>Ajtózsanér</t>
  </si>
  <si>
    <t>Lábazati takarólemez oldalsó</t>
  </si>
  <si>
    <t>Lábazati takarólemez melső/hátsó</t>
  </si>
  <si>
    <t>Háromszögletű kulcs</t>
  </si>
  <si>
    <t>PLS gyűjtősín</t>
  </si>
  <si>
    <t>PLS gyűjtősíntartók</t>
  </si>
  <si>
    <t>Fenéklemez</t>
  </si>
  <si>
    <t>Takaróprofil</t>
  </si>
  <si>
    <t>Áramváltó CT PRO XT 400</t>
  </si>
  <si>
    <t>Megszakító XT7S 800 Ekip Dip LSI In=800A 3p FF</t>
  </si>
  <si>
    <t>1SDA100830R1</t>
  </si>
  <si>
    <t>Kioldóegység In=630 A XT7-XT7M IEC</t>
  </si>
  <si>
    <t>1SDA107619R1</t>
  </si>
  <si>
    <t>Megszakító kivezetett hajtás RHE_EM XT7 F/W EMER. RETURNED</t>
  </si>
  <si>
    <t>1SDA104866R1</t>
  </si>
  <si>
    <t>Megszakító segédérintkező AUX 4Q 400V E1.2-XT7-XT7M</t>
  </si>
  <si>
    <t>1SDA073750R1</t>
  </si>
  <si>
    <t>Trip segédérintkező S51 250V E1.2-XT7-XT7M</t>
  </si>
  <si>
    <t>1SDA073776R1</t>
  </si>
  <si>
    <t>1SDA073877R1</t>
  </si>
  <si>
    <t>Megszakító síncsatlakozó KIT EF E1.2-XT7-XT7M F 3DB</t>
  </si>
  <si>
    <t>1SDA073967R1</t>
  </si>
  <si>
    <t>Megszakító kábelcsatlakozó Kit FCCuAl 4x240</t>
  </si>
  <si>
    <t>1SDA073999R1</t>
  </si>
  <si>
    <t>Feszültségcsökkenési kioldó YU E1.2..E6.2-XT7-XT7M 220-240 VAC/DC</t>
  </si>
  <si>
    <t>1SDA073700R1</t>
  </si>
  <si>
    <t>Áramváltó sorkapocs</t>
  </si>
  <si>
    <t>2007-8876</t>
  </si>
  <si>
    <t>Digitális fogyasztásmérő CMS-700</t>
  </si>
  <si>
    <t>2CCA880700R0001</t>
  </si>
  <si>
    <t>Kismegszakító S203-B4NA</t>
  </si>
  <si>
    <t>2CDS253103R0045</t>
  </si>
  <si>
    <t>Síntartó BBS-2/FL</t>
  </si>
  <si>
    <t>Réz gyűjtősín CU30X10</t>
  </si>
  <si>
    <t>051211</t>
  </si>
  <si>
    <t>Terminál bár KLM</t>
  </si>
  <si>
    <t>Fázis szétválasztó PB100 T4-5-T7-X1-A3 3p</t>
  </si>
  <si>
    <t>1SDA054970R1</t>
  </si>
  <si>
    <t>Megszakító XT5S 630 Ekip Dip LSI In=630 3p FF</t>
  </si>
  <si>
    <t>Megszakító kivezetett hajtás RHE_EM XT5 F EMER. RETURNED</t>
  </si>
  <si>
    <t>Fázis szétválasztó PB 100mm 4db XT5 3p KIT</t>
  </si>
  <si>
    <t>Megszakító síncsatlakozó KIT ES XT5 3pcs</t>
  </si>
  <si>
    <t>Megszakító kábelcsatlakozó KIT FC CuAl 1x120…240mm2 XT5 3pcs</t>
  </si>
  <si>
    <t>Feszültségcsökkenési kioldó YU-C 220…240V AC - 220…250V DC</t>
  </si>
  <si>
    <t>Megszakító segédérintkező AUX-C 2Q+1SY 250Vac/dc XT1…XT6 F/P</t>
  </si>
  <si>
    <t>Univerzális sorkapocs Cu/Al UK 240/1 A</t>
  </si>
  <si>
    <t>Pollmann</t>
  </si>
  <si>
    <t>Véglap</t>
  </si>
  <si>
    <t>2002-1291</t>
  </si>
  <si>
    <t>Rögzítőbak</t>
  </si>
  <si>
    <t>249-116</t>
  </si>
  <si>
    <t>Megszakító kivetett hajtás RHE_H XT1..XT4</t>
  </si>
  <si>
    <t>Fázis szétválasztó PB 100mm 4db XT2-XT4 3p</t>
  </si>
  <si>
    <t xml:space="preserve">Megszakító síncsatlakozó KIT ES XT2 3pcs </t>
  </si>
  <si>
    <t>Feszültségcsökkenés kioldó UVR-C XT1..XT4 F/P 220-240V</t>
  </si>
  <si>
    <t>Megszakító segédérintkező AUX-C 2Q+2SY+1S51 250V</t>
  </si>
  <si>
    <t>Terheléskapcsoló OT630E30P</t>
  </si>
  <si>
    <t>1SCA022753R4360</t>
  </si>
  <si>
    <t>Terminál burkolat OTS800G1S/3</t>
  </si>
  <si>
    <t>1SCA022776R8190</t>
  </si>
  <si>
    <t>Megszakító XT5S 400 Ekip Dip LSI In=400 4p FF</t>
  </si>
  <si>
    <t>1SDA100470R1</t>
  </si>
  <si>
    <t>Maradékáram védőkészülék RC Sel x XT5 4p</t>
  </si>
  <si>
    <t>1SDA105131R1</t>
  </si>
  <si>
    <t>Fázis szétválasztó PB 100MM 6db XT5 4p KIT</t>
  </si>
  <si>
    <t>1SDA105003R1</t>
  </si>
  <si>
    <t>Megszakító síncsatlakozó KIT ES XT5 4pcs</t>
  </si>
  <si>
    <t>1SDA104739R1</t>
  </si>
  <si>
    <t>Megszakító kábelcsatlakozó KIT FC CuAl 1x120…240mm2 XT5 4pcs</t>
  </si>
  <si>
    <t>1SDA104743R1</t>
  </si>
  <si>
    <t>Maradékáram kiegészítő blokk</t>
  </si>
  <si>
    <t>A9N18542</t>
  </si>
  <si>
    <t>82.</t>
  </si>
  <si>
    <t>83.</t>
  </si>
  <si>
    <t>Kismegszakító</t>
  </si>
  <si>
    <t>A9N18376</t>
  </si>
  <si>
    <t>84.</t>
  </si>
  <si>
    <t>Legrand</t>
  </si>
  <si>
    <t>85.</t>
  </si>
  <si>
    <t>86.</t>
  </si>
  <si>
    <t>87.</t>
  </si>
  <si>
    <t>88.</t>
  </si>
  <si>
    <t>Sorkapocs WFF300</t>
  </si>
  <si>
    <t>Burkolat WAH 185/300 BE</t>
  </si>
  <si>
    <t>Egyedi gyártású tartószerkezet</t>
  </si>
  <si>
    <r>
      <t xml:space="preserve">Műanyag szigetelésű páncélozott erőátviteli kábel fektetése kézi erővel földárokban vezetve </t>
    </r>
    <r>
      <rPr>
        <b/>
        <sz val="11"/>
        <color theme="1"/>
        <rFont val="Arial Narrow"/>
        <family val="2"/>
        <charset val="238"/>
      </rPr>
      <t>SZAMKAM 4x240 mm</t>
    </r>
    <r>
      <rPr>
        <b/>
        <vertAlign val="superscript"/>
        <sz val="11"/>
        <color theme="1"/>
        <rFont val="Arial Narrow"/>
        <family val="2"/>
        <charset val="238"/>
      </rPr>
      <t>2</t>
    </r>
  </si>
  <si>
    <t>DN110 KPE védőcső út alatti átvezetése fúrással</t>
  </si>
  <si>
    <t>Kábelvég kiképzés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</si>
  <si>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</si>
  <si>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</si>
  <si>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</si>
  <si>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</si>
  <si>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</si>
  <si>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</si>
  <si>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</si>
  <si>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</si>
  <si>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</si>
  <si>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</si>
  <si>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</si>
  <si>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</si>
  <si>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</si>
  <si>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</si>
  <si>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</si>
  <si>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</si>
  <si>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</si>
  <si>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</si>
  <si>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</si>
  <si>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</si>
  <si>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</si>
  <si>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</si>
  <si>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</si>
  <si>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</si>
  <si>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</si>
  <si>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</si>
  <si>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</si>
  <si>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</si>
  <si>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</si>
  <si>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</si>
  <si>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</si>
  <si>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</si>
  <si>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</si>
  <si>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</si>
  <si>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</si>
  <si>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</si>
  <si>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</si>
  <si>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</si>
  <si>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</si>
  <si>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</si>
  <si>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</si>
  <si>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</si>
  <si>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</si>
  <si>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</si>
  <si>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</si>
  <si>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</si>
  <si>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</si>
  <si>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</si>
  <si>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</si>
  <si>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</si>
  <si>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</si>
  <si>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</si>
  <si>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</si>
  <si>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</si>
  <si>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</si>
  <si>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</si>
  <si>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</si>
  <si>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</si>
  <si>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</si>
  <si>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</si>
  <si>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</si>
  <si>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</si>
  <si>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</si>
  <si>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</si>
  <si>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</si>
  <si>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</si>
  <si>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</si>
  <si>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100x110 mm-es horganyzott lépésálló kábeltálca (BKRS 1110 FS) kiépítés, tetővel, betontalppal (TrayFix 10L)</t>
  </si>
  <si>
    <t>Megszakító XT2S 160 TMA 80-800 3p FF</t>
  </si>
  <si>
    <t>REV 2</t>
  </si>
  <si>
    <t>Kelt.: Szeged, 2024. szeptember 25.</t>
  </si>
  <si>
    <t>FM40</t>
  </si>
  <si>
    <t>142.</t>
  </si>
  <si>
    <t>Bontható/teszt sorkapocs</t>
  </si>
  <si>
    <t>2007-8821</t>
  </si>
  <si>
    <t>Áramváltó CT MX 400</t>
  </si>
  <si>
    <t>2CSG225955R1101</t>
  </si>
  <si>
    <t>143.</t>
  </si>
  <si>
    <t>144.</t>
  </si>
  <si>
    <t>145.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</si>
</sst>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1F497D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4" tint="-0.49998474074526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164" fontId="3" fillId="0" borderId="0" xfId="0" applyNumberFormat="1" applyFont="1" applyAlignment="1">
      <alignment horizontal="center"/>
    </xf>
    <xf numFmtId="164" fontId="5" fillId="0" borderId="0" xfId="0" applyNumberFormat="1" applyFont="1"/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15" xfId="0" applyFont="1" applyBorder="1"/>
    <xf numFmtId="164" fontId="3" fillId="0" borderId="15" xfId="0" applyNumberFormat="1" applyFont="1" applyBorder="1" applyAlignment="1">
      <alignment horizontal="center"/>
    </xf>
    <xf numFmtId="164" fontId="5" fillId="0" borderId="15" xfId="0" applyNumberFormat="1" applyFont="1" applyBorder="1"/>
    <xf numFmtId="0" fontId="7" fillId="0" borderId="15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8" fillId="0" borderId="0" xfId="0" applyNumberFormat="1" applyFont="1"/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11" fillId="0" borderId="0" xfId="0" applyNumberFormat="1" applyFont="1"/>
    <xf numFmtId="164" fontId="4" fillId="0" borderId="0" xfId="0" applyNumberFormat="1" applyFont="1"/>
    <xf numFmtId="9" fontId="7" fillId="0" borderId="0" xfId="2" applyFont="1" applyFill="1" applyAlignment="1">
      <alignment horizontal="left" vertical="center"/>
    </xf>
    <xf numFmtId="0" fontId="12" fillId="0" borderId="0" xfId="0" applyFont="1" applyAlignment="1">
      <alignment horizontal="left"/>
    </xf>
    <xf numFmtId="0" fontId="7" fillId="0" borderId="13" xfId="0" applyFont="1" applyBorder="1" applyAlignment="1">
      <alignment horizontal="left" vertical="center"/>
    </xf>
    <xf numFmtId="0" fontId="13" fillId="0" borderId="13" xfId="0" applyFont="1" applyBorder="1"/>
    <xf numFmtId="164" fontId="8" fillId="0" borderId="13" xfId="0" applyNumberFormat="1" applyFont="1" applyBorder="1"/>
    <xf numFmtId="0" fontId="13" fillId="0" borderId="0" xfId="0" applyFont="1"/>
    <xf numFmtId="9" fontId="13" fillId="0" borderId="0" xfId="2" applyFont="1" applyBorder="1"/>
    <xf numFmtId="164" fontId="8" fillId="0" borderId="14" xfId="0" applyNumberFormat="1" applyFont="1" applyBorder="1"/>
    <xf numFmtId="0" fontId="13" fillId="0" borderId="0" xfId="0" applyFont="1" applyAlignment="1">
      <alignment horizontal="left"/>
    </xf>
    <xf numFmtId="0" fontId="10" fillId="0" borderId="0" xfId="0" applyFont="1"/>
    <xf numFmtId="0" fontId="14" fillId="0" borderId="0" xfId="0" applyFont="1" applyAlignment="1">
      <alignment horizontal="center"/>
    </xf>
    <xf numFmtId="165" fontId="7" fillId="0" borderId="0" xfId="1" applyNumberFormat="1" applyFont="1" applyFill="1" applyAlignment="1">
      <alignment horizontal="center" vertical="center"/>
    </xf>
    <xf numFmtId="164" fontId="5" fillId="0" borderId="16" xfId="0" applyNumberFormat="1" applyFont="1" applyBorder="1"/>
    <xf numFmtId="164" fontId="10" fillId="0" borderId="1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10" fillId="0" borderId="0" xfId="0" applyNumberFormat="1" applyFont="1"/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20" fillId="0" borderId="2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15" fillId="0" borderId="0" xfId="0" applyNumberFormat="1" applyFont="1"/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164" fontId="16" fillId="0" borderId="31" xfId="0" applyNumberFormat="1" applyFont="1" applyBorder="1" applyAlignment="1">
      <alignment horizontal="center" vertical="center"/>
    </xf>
    <xf numFmtId="164" fontId="16" fillId="0" borderId="3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3" xfId="0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64" fontId="16" fillId="0" borderId="25" xfId="0" applyNumberFormat="1" applyFont="1" applyBorder="1" applyAlignment="1">
      <alignment horizontal="center" vertical="center"/>
    </xf>
    <xf numFmtId="164" fontId="16" fillId="0" borderId="2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164" fontId="16" fillId="0" borderId="1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</cellXfs>
  <cellStyles count="4">
    <cellStyle name="Normál" xfId="0" builtinId="0"/>
    <cellStyle name="Pénznem" xfId="1" builtinId="4"/>
    <cellStyle name="Pénznem 2" xfId="3" xr:uid="{22A228A7-4D79-433F-BEE6-1A2777556717}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54427</xdr:colOff>
      <xdr:row>0</xdr:row>
      <xdr:rowOff>81642</xdr:rowOff>
    </xdr:from>
    <xdr:to>
      <xdr:col>2</xdr:col>
      <xdr:colOff>961793</xdr:colOff>
      <xdr:row>6</xdr:row>
      <xdr:rowOff>136070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2EA61B84-6569-4040-89D7-85F417434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6284" y="81642"/>
          <a:ext cx="1301974" cy="127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view="pageLayout" zoomScale="120" zoomScaleNormal="70" zoomScaleSheetLayoutView="100" zoomScalePageLayoutView="120" workbookViewId="0">
      <selection activeCell="D49" sqref="D49"/>
    </sheetView>
  </sheetViews>
  <sheetFormatPr defaultColWidth="9.140625" defaultRowHeight="16.5" x14ac:dyDescent="0.3"/>
  <cols>
    <col min="1" max="1" width="5.140625" style="2" customWidth="1"/>
    <col min="2" max="2" width="6" style="15" customWidth="1"/>
    <col min="3" max="3" width="18.85546875" style="4" customWidth="1"/>
    <col min="4" max="4" width="17.5703125" style="4" customWidth="1"/>
    <col min="5" max="5" width="6.5703125" style="4" customWidth="1"/>
    <col min="6" max="6" width="18.85546875" style="4" customWidth="1"/>
    <col min="7" max="7" width="7" style="4" customWidth="1"/>
    <col min="8" max="8" width="22.85546875" style="4" customWidth="1"/>
    <col min="9" max="9" width="18.7109375" style="2" customWidth="1"/>
    <col min="10" max="10" width="7.28515625" style="2" customWidth="1"/>
    <col min="11" max="16384" width="9.140625" style="2"/>
  </cols>
  <sheetData>
    <row r="1" spans="1:10" x14ac:dyDescent="0.3">
      <c r="B1" s="3"/>
    </row>
    <row r="2" spans="1:10" x14ac:dyDescent="0.3">
      <c r="B2" s="3"/>
    </row>
    <row r="3" spans="1:10" x14ac:dyDescent="0.3">
      <c r="B3" s="3"/>
      <c r="C3" s="5"/>
      <c r="D3" s="5"/>
      <c r="E3" s="5"/>
      <c r="F3" s="5"/>
      <c r="H3" s="6"/>
      <c r="I3" s="7" t="s">
        <v>14</v>
      </c>
    </row>
    <row r="4" spans="1:10" x14ac:dyDescent="0.3">
      <c r="B4" s="3"/>
      <c r="C4" s="5"/>
      <c r="D4" s="5"/>
      <c r="E4" s="5"/>
      <c r="F4" s="5"/>
      <c r="H4" s="6"/>
      <c r="I4" s="7" t="s">
        <v>15</v>
      </c>
    </row>
    <row r="5" spans="1:10" x14ac:dyDescent="0.3">
      <c r="B5" s="3"/>
      <c r="H5" s="6"/>
      <c r="I5" s="7" t="s">
        <v>13</v>
      </c>
    </row>
    <row r="6" spans="1:10" x14ac:dyDescent="0.3">
      <c r="B6" s="3"/>
      <c r="G6" s="6"/>
      <c r="H6" s="6"/>
    </row>
    <row r="7" spans="1:10" ht="17.25" thickBot="1" x14ac:dyDescent="0.35">
      <c r="A7" s="8"/>
      <c r="B7" s="9"/>
      <c r="C7" s="10"/>
      <c r="D7" s="10"/>
      <c r="E7" s="10"/>
      <c r="F7" s="10"/>
      <c r="G7" s="10"/>
      <c r="H7" s="10"/>
      <c r="I7" s="11"/>
      <c r="J7" s="8"/>
    </row>
    <row r="8" spans="1:10" x14ac:dyDescent="0.3">
      <c r="B8" s="3"/>
      <c r="G8" s="12"/>
    </row>
    <row r="9" spans="1:10" x14ac:dyDescent="0.3">
      <c r="B9" s="3"/>
      <c r="G9" s="12"/>
    </row>
    <row r="10" spans="1:10" x14ac:dyDescent="0.3">
      <c r="B10" s="3"/>
      <c r="G10" s="12"/>
    </row>
    <row r="11" spans="1:10" x14ac:dyDescent="0.3">
      <c r="B11" s="3"/>
      <c r="F11" s="1" t="s">
        <v>42</v>
      </c>
      <c r="G11" s="12"/>
    </row>
    <row r="12" spans="1:10" x14ac:dyDescent="0.3">
      <c r="B12" s="3"/>
      <c r="F12" s="1"/>
    </row>
    <row r="13" spans="1:10" ht="18" x14ac:dyDescent="0.3">
      <c r="B13" s="3"/>
      <c r="F13" s="13" t="s">
        <v>47</v>
      </c>
    </row>
    <row r="14" spans="1:10" x14ac:dyDescent="0.3">
      <c r="B14" s="14"/>
      <c r="C14" s="2"/>
      <c r="D14" s="2"/>
      <c r="E14" s="2"/>
      <c r="F14" s="1"/>
    </row>
    <row r="15" spans="1:10" ht="15" customHeight="1" x14ac:dyDescent="0.3">
      <c r="C15" s="2"/>
      <c r="D15" s="2"/>
      <c r="E15" s="2"/>
      <c r="F15" s="1" t="s">
        <v>43</v>
      </c>
      <c r="I15" s="4"/>
    </row>
    <row r="16" spans="1:10" ht="18.75" customHeight="1" x14ac:dyDescent="0.3">
      <c r="C16" s="2"/>
      <c r="D16" s="2"/>
      <c r="E16" s="2"/>
      <c r="F16" s="1"/>
      <c r="I16" s="4"/>
    </row>
    <row r="17" spans="2:11" ht="15.75" customHeight="1" x14ac:dyDescent="0.3">
      <c r="C17" s="2"/>
      <c r="D17" s="2"/>
      <c r="E17" s="2"/>
      <c r="F17" s="16" t="s">
        <v>48</v>
      </c>
      <c r="I17" s="4"/>
    </row>
    <row r="18" spans="2:11" ht="15.75" customHeight="1" x14ac:dyDescent="0.3">
      <c r="C18" s="2"/>
      <c r="D18" s="2"/>
      <c r="E18" s="2"/>
      <c r="F18" s="15" t="s">
        <v>49</v>
      </c>
      <c r="I18" s="4"/>
    </row>
    <row r="19" spans="2:11" ht="15" customHeight="1" x14ac:dyDescent="0.3">
      <c r="C19" s="17"/>
      <c r="D19" s="17"/>
      <c r="E19" s="17"/>
      <c r="F19" s="16"/>
      <c r="I19" s="4"/>
    </row>
    <row r="20" spans="2:11" x14ac:dyDescent="0.3">
      <c r="C20" s="17"/>
      <c r="D20" s="17"/>
      <c r="E20" s="17"/>
      <c r="F20" s="1" t="s">
        <v>16</v>
      </c>
      <c r="I20" s="4"/>
      <c r="J20" s="17"/>
      <c r="K20" s="17"/>
    </row>
    <row r="21" spans="2:11" x14ac:dyDescent="0.3">
      <c r="C21" s="2"/>
      <c r="D21" s="2"/>
      <c r="E21" s="2"/>
      <c r="F21" s="38" t="s">
        <v>85</v>
      </c>
      <c r="I21" s="4"/>
      <c r="J21" s="17"/>
      <c r="K21" s="17"/>
    </row>
    <row r="22" spans="2:11" ht="15.75" customHeight="1" x14ac:dyDescent="0.3">
      <c r="C22" s="16"/>
      <c r="D22" s="16"/>
      <c r="E22" s="16"/>
      <c r="F22" s="1" t="s">
        <v>359</v>
      </c>
      <c r="G22" s="17"/>
      <c r="I22" s="4"/>
      <c r="J22" s="17"/>
      <c r="K22" s="17"/>
    </row>
    <row r="23" spans="2:11" x14ac:dyDescent="0.3">
      <c r="C23" s="17"/>
      <c r="D23" s="17"/>
      <c r="E23" s="17"/>
      <c r="F23" s="38"/>
      <c r="G23" s="17"/>
      <c r="H23" s="17"/>
      <c r="I23" s="18"/>
      <c r="J23" s="17"/>
      <c r="K23" s="17"/>
    </row>
    <row r="24" spans="2:11" x14ac:dyDescent="0.3">
      <c r="C24" s="17"/>
      <c r="D24" s="17"/>
      <c r="E24" s="17"/>
      <c r="F24" s="38"/>
      <c r="G24" s="17"/>
      <c r="H24" s="17"/>
      <c r="I24" s="18"/>
      <c r="J24" s="17"/>
      <c r="K24" s="17"/>
    </row>
    <row r="25" spans="2:11" x14ac:dyDescent="0.3">
      <c r="C25" s="2"/>
      <c r="D25" s="2"/>
      <c r="E25" s="2"/>
      <c r="F25" s="2"/>
      <c r="G25" s="2"/>
      <c r="H25" s="1" t="s">
        <v>12</v>
      </c>
      <c r="I25" s="1" t="s">
        <v>5</v>
      </c>
      <c r="J25" s="17"/>
      <c r="K25" s="17"/>
    </row>
    <row r="26" spans="2:11" ht="18.75" x14ac:dyDescent="0.3">
      <c r="B26" s="1"/>
      <c r="C26" s="40" t="str">
        <f>'TÉTELES KÖLTSÉGVETÉS'!D5</f>
        <v>I. E1AC_DIST elosztó átalakítás</v>
      </c>
      <c r="D26" s="2"/>
      <c r="E26" s="2"/>
      <c r="F26" s="2"/>
      <c r="H26" s="19">
        <f>'TÉTELES KÖLTSÉGVETÉS'!I22</f>
        <v>0</v>
      </c>
      <c r="I26" s="19">
        <f>'TÉTELES KÖLTSÉGVETÉS'!J22</f>
        <v>0</v>
      </c>
      <c r="J26" s="17"/>
      <c r="K26" s="17"/>
    </row>
    <row r="27" spans="2:11" ht="18.75" x14ac:dyDescent="0.3">
      <c r="B27" s="1"/>
      <c r="C27" s="40" t="str">
        <f>'TÉTELES KÖLTSÉGVETÉS'!D24</f>
        <v>II. E1AC_DIST_2 elosztó kiépítés</v>
      </c>
      <c r="D27" s="20"/>
      <c r="E27" s="20"/>
      <c r="F27" s="20"/>
      <c r="H27" s="19">
        <f>'TÉTELES KÖLTSÉGVETÉS'!I95</f>
        <v>0</v>
      </c>
      <c r="I27" s="19">
        <f>'TÉTELES KÖLTSÉGVETÉS'!J95</f>
        <v>0</v>
      </c>
    </row>
    <row r="28" spans="2:11" ht="18.75" x14ac:dyDescent="0.3">
      <c r="B28" s="1"/>
      <c r="C28" s="40" t="str">
        <f>'TÉTELES KÖLTSÉGVETÉS'!D97</f>
        <v>III. E1_K_ESZ elosztó kiépítés</v>
      </c>
      <c r="D28" s="20"/>
      <c r="E28" s="20"/>
      <c r="F28" s="20"/>
      <c r="H28" s="19">
        <f>'TÉTELES KÖLTSÉGVETÉS'!I144</f>
        <v>0</v>
      </c>
      <c r="I28" s="19">
        <f>'TÉTELES KÖLTSÉGVETÉS'!J144</f>
        <v>0</v>
      </c>
    </row>
    <row r="29" spans="2:11" ht="18.75" x14ac:dyDescent="0.3">
      <c r="B29" s="1"/>
      <c r="C29" s="40" t="str">
        <f>'TÉTELES KÖLTSÉGVETÉS'!D146</f>
        <v>IV. Kábelek fektetése</v>
      </c>
      <c r="D29" s="20"/>
      <c r="E29" s="20"/>
      <c r="F29" s="20"/>
      <c r="H29" s="19">
        <f>'TÉTELES KÖLTSÉGVETÉS'!I158</f>
        <v>0</v>
      </c>
      <c r="I29" s="19">
        <f>'TÉTELES KÖLTSÉGVETÉS'!J158</f>
        <v>0</v>
      </c>
    </row>
    <row r="30" spans="2:11" ht="18.75" x14ac:dyDescent="0.3">
      <c r="B30" s="1"/>
      <c r="C30" s="40" t="str">
        <f>'TÉTELES KÖLTSÉGVETÉS'!D160</f>
        <v>V. Felülvizsgálatok</v>
      </c>
      <c r="D30" s="20"/>
      <c r="E30" s="20"/>
      <c r="F30" s="20"/>
      <c r="H30" s="19">
        <f>'TÉTELES KÖLTSÉGVETÉS'!I164</f>
        <v>0</v>
      </c>
      <c r="I30" s="19">
        <f>'TÉTELES KÖLTSÉGVETÉS'!J164</f>
        <v>0</v>
      </c>
    </row>
    <row r="31" spans="2:11" ht="18.75" x14ac:dyDescent="0.3">
      <c r="B31" s="1"/>
      <c r="C31" s="40"/>
      <c r="D31" s="20"/>
      <c r="E31" s="20"/>
      <c r="F31" s="20"/>
      <c r="H31" s="19"/>
      <c r="I31" s="19"/>
    </row>
    <row r="32" spans="2:11" ht="18.75" x14ac:dyDescent="0.3">
      <c r="B32" s="1"/>
      <c r="C32" s="40"/>
      <c r="D32" s="20"/>
      <c r="E32" s="20"/>
      <c r="F32" s="20"/>
      <c r="H32" s="19"/>
      <c r="I32" s="19"/>
    </row>
    <row r="33" spans="2:9" ht="18.75" x14ac:dyDescent="0.3">
      <c r="B33" s="1"/>
      <c r="C33" s="21"/>
      <c r="D33" s="20"/>
      <c r="E33" s="20"/>
      <c r="F33" s="20"/>
      <c r="H33" s="19"/>
      <c r="I33" s="19"/>
    </row>
    <row r="34" spans="2:9" ht="18.75" x14ac:dyDescent="0.3">
      <c r="B34" s="1"/>
      <c r="C34" s="21"/>
      <c r="D34" s="20"/>
      <c r="E34" s="20"/>
      <c r="F34" s="20"/>
      <c r="H34" s="19"/>
      <c r="I34" s="19"/>
    </row>
    <row r="35" spans="2:9" ht="18.75" x14ac:dyDescent="0.3">
      <c r="C35" s="2"/>
      <c r="D35" s="2"/>
      <c r="E35" s="2"/>
      <c r="F35" s="2"/>
      <c r="H35" s="22">
        <f>SUM(H26:H32)</f>
        <v>0</v>
      </c>
      <c r="I35" s="22">
        <f>SUM(I26:I32)</f>
        <v>0</v>
      </c>
    </row>
    <row r="36" spans="2:9" x14ac:dyDescent="0.3">
      <c r="C36" s="2"/>
      <c r="D36" s="2"/>
      <c r="E36" s="2"/>
      <c r="F36" s="2"/>
      <c r="H36" s="23"/>
      <c r="I36" s="23"/>
    </row>
    <row r="37" spans="2:9" ht="18.75" x14ac:dyDescent="0.3">
      <c r="C37" s="21" t="s">
        <v>20</v>
      </c>
      <c r="D37" s="21"/>
      <c r="E37" s="24">
        <v>0.06</v>
      </c>
      <c r="F37" s="21"/>
      <c r="I37" s="22">
        <f>$I$35*E37</f>
        <v>0</v>
      </c>
    </row>
    <row r="38" spans="2:9" ht="18.75" x14ac:dyDescent="0.3">
      <c r="C38" s="21" t="s">
        <v>86</v>
      </c>
      <c r="D38" s="21"/>
      <c r="E38" s="24">
        <v>0.05</v>
      </c>
      <c r="F38" s="21"/>
      <c r="I38" s="22">
        <f>$I$35*E38</f>
        <v>0</v>
      </c>
    </row>
    <row r="39" spans="2:9" ht="18.75" x14ac:dyDescent="0.3">
      <c r="C39" s="21" t="s">
        <v>21</v>
      </c>
      <c r="D39" s="21"/>
      <c r="E39" s="24">
        <v>0.05</v>
      </c>
      <c r="F39" s="21"/>
      <c r="H39" s="22">
        <f>$H$35*E39</f>
        <v>0</v>
      </c>
      <c r="I39" s="22">
        <f>$I$35*E39</f>
        <v>0</v>
      </c>
    </row>
    <row r="40" spans="2:9" x14ac:dyDescent="0.3">
      <c r="C40" s="25"/>
      <c r="D40" s="25"/>
      <c r="E40" s="25"/>
      <c r="F40" s="25"/>
      <c r="H40" s="17"/>
      <c r="I40" s="4"/>
    </row>
    <row r="41" spans="2:9" ht="19.5" thickBot="1" x14ac:dyDescent="0.35">
      <c r="C41" s="26" t="s">
        <v>22</v>
      </c>
      <c r="D41" s="27"/>
      <c r="E41" s="27"/>
      <c r="F41" s="27"/>
      <c r="G41" s="27"/>
      <c r="H41" s="28">
        <f>SUM(H35:H39)</f>
        <v>0</v>
      </c>
      <c r="I41" s="28">
        <f>SUM(I35:I40)</f>
        <v>0</v>
      </c>
    </row>
    <row r="42" spans="2:9" ht="19.5" thickTop="1" x14ac:dyDescent="0.3">
      <c r="C42" s="21" t="s">
        <v>23</v>
      </c>
      <c r="D42" s="29"/>
      <c r="E42" s="29"/>
      <c r="F42" s="29"/>
      <c r="G42" s="2"/>
      <c r="H42" s="19"/>
      <c r="I42" s="19">
        <f>SUM(H41:I41)</f>
        <v>0</v>
      </c>
    </row>
    <row r="43" spans="2:9" ht="18.75" x14ac:dyDescent="0.3">
      <c r="C43" s="21" t="s">
        <v>24</v>
      </c>
      <c r="D43" s="29"/>
      <c r="E43" s="30">
        <v>0.27</v>
      </c>
      <c r="F43" s="29"/>
      <c r="G43" s="2"/>
      <c r="H43" s="19"/>
      <c r="I43" s="31">
        <f>I42*E43</f>
        <v>0</v>
      </c>
    </row>
    <row r="44" spans="2:9" ht="18.75" x14ac:dyDescent="0.3">
      <c r="C44" s="32"/>
      <c r="D44" s="29"/>
      <c r="E44" s="30"/>
      <c r="F44" s="29"/>
      <c r="G44" s="2"/>
      <c r="H44" s="19"/>
      <c r="I44" s="19"/>
    </row>
    <row r="45" spans="2:9" ht="18.75" x14ac:dyDescent="0.3">
      <c r="C45" s="21" t="s">
        <v>25</v>
      </c>
      <c r="D45" s="33"/>
      <c r="E45" s="33"/>
      <c r="F45" s="33"/>
      <c r="G45" s="2"/>
      <c r="H45" s="19"/>
      <c r="I45" s="19">
        <f>SUM(I42:I43)</f>
        <v>0</v>
      </c>
    </row>
    <row r="46" spans="2:9" x14ac:dyDescent="0.3">
      <c r="C46" s="21"/>
      <c r="F46" s="34"/>
      <c r="H46" s="17"/>
      <c r="I46" s="18"/>
    </row>
    <row r="47" spans="2:9" x14ac:dyDescent="0.3">
      <c r="C47" s="21"/>
      <c r="D47" s="17"/>
      <c r="E47" s="17"/>
      <c r="F47" s="17"/>
      <c r="G47" s="17"/>
      <c r="H47" s="17"/>
      <c r="I47" s="18"/>
    </row>
    <row r="48" spans="2:9" x14ac:dyDescent="0.3">
      <c r="C48" s="21" t="s">
        <v>7</v>
      </c>
      <c r="D48" s="16"/>
      <c r="E48" s="16"/>
      <c r="F48" s="16"/>
      <c r="H48" s="39"/>
      <c r="I48" s="35">
        <v>0</v>
      </c>
    </row>
    <row r="49" spans="3:9" x14ac:dyDescent="0.3">
      <c r="C49" s="21"/>
      <c r="D49" s="17"/>
      <c r="E49" s="17"/>
      <c r="F49" s="17"/>
      <c r="G49" s="17"/>
      <c r="H49" s="17"/>
      <c r="I49" s="18"/>
    </row>
    <row r="50" spans="3:9" x14ac:dyDescent="0.3">
      <c r="C50" s="17"/>
      <c r="D50" s="17"/>
      <c r="E50" s="17"/>
      <c r="F50" s="17"/>
      <c r="G50" s="17"/>
      <c r="H50" s="17"/>
      <c r="I50" s="18"/>
    </row>
    <row r="51" spans="3:9" x14ac:dyDescent="0.3">
      <c r="C51" s="17"/>
      <c r="D51" s="17"/>
      <c r="E51" s="17"/>
      <c r="F51" s="17"/>
      <c r="G51" s="17"/>
      <c r="H51" s="17"/>
      <c r="I51" s="18"/>
    </row>
    <row r="52" spans="3:9" x14ac:dyDescent="0.3">
      <c r="C52" s="17"/>
      <c r="D52" s="17"/>
      <c r="E52" s="17"/>
      <c r="F52" s="17"/>
      <c r="G52" s="17"/>
      <c r="H52" s="17"/>
      <c r="I52" s="18"/>
    </row>
    <row r="53" spans="3:9" x14ac:dyDescent="0.3">
      <c r="C53" s="17"/>
      <c r="D53" s="17"/>
      <c r="E53" s="17"/>
      <c r="F53" s="17"/>
      <c r="G53" s="17"/>
      <c r="H53" s="17"/>
      <c r="I53" s="18"/>
    </row>
    <row r="54" spans="3:9" x14ac:dyDescent="0.3">
      <c r="C54" s="20" t="s">
        <v>360</v>
      </c>
      <c r="D54" s="20"/>
      <c r="E54" s="17"/>
      <c r="F54" s="17"/>
      <c r="G54" s="17"/>
      <c r="H54" s="17"/>
      <c r="I54" s="18"/>
    </row>
    <row r="56" spans="3:9" x14ac:dyDescent="0.3">
      <c r="H56" s="36"/>
    </row>
    <row r="57" spans="3:9" x14ac:dyDescent="0.3">
      <c r="H57" s="37" t="s">
        <v>17</v>
      </c>
      <c r="I57" s="4"/>
    </row>
  </sheetData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&amp;C&amp;"Arial Narrow,Normál"&amp;P / &amp;N&amp;R&amp;"Arial Narrow,Normál"&amp;F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65"/>
  <sheetViews>
    <sheetView view="pageBreakPreview" topLeftCell="A71" zoomScaleNormal="100" zoomScaleSheetLayoutView="100" zoomScalePageLayoutView="85" workbookViewId="0">
      <selection activeCell="N78" sqref="N78"/>
    </sheetView>
  </sheetViews>
  <sheetFormatPr defaultColWidth="9.140625" defaultRowHeight="30" customHeight="1" x14ac:dyDescent="0.3"/>
  <cols>
    <col min="1" max="1" width="5.7109375" style="42" customWidth="1"/>
    <col min="2" max="2" width="7.85546875" style="42" bestFit="1" customWidth="1"/>
    <col min="3" max="3" width="5.42578125" style="42" customWidth="1"/>
    <col min="4" max="4" width="64.85546875" style="43" customWidth="1"/>
    <col min="5" max="5" width="21.7109375" style="42" customWidth="1"/>
    <col min="6" max="6" width="18.5703125" style="42" customWidth="1"/>
    <col min="7" max="7" width="11.85546875" style="17" customWidth="1"/>
    <col min="8" max="8" width="15.85546875" style="18" customWidth="1"/>
    <col min="9" max="9" width="16" style="18" customWidth="1"/>
    <col min="10" max="10" width="16.7109375" style="18" bestFit="1" customWidth="1"/>
    <col min="11" max="11" width="11.5703125" style="2" bestFit="1" customWidth="1"/>
    <col min="12" max="13" width="9.140625" style="2"/>
    <col min="14" max="14" width="19.42578125" style="2" customWidth="1"/>
    <col min="15" max="15" width="11.5703125" style="2" bestFit="1" customWidth="1"/>
    <col min="16" max="16384" width="9.140625" style="2"/>
  </cols>
  <sheetData>
    <row r="1" spans="1:10" ht="15" customHeight="1" x14ac:dyDescent="0.3">
      <c r="C1" s="43" t="s">
        <v>7</v>
      </c>
      <c r="F1" s="44"/>
      <c r="G1" s="4"/>
      <c r="H1" s="49">
        <f>ELŐLAP!I48</f>
        <v>0</v>
      </c>
      <c r="I1" s="23"/>
      <c r="J1" s="23"/>
    </row>
    <row r="2" spans="1:10" ht="15" customHeight="1" x14ac:dyDescent="0.3">
      <c r="C2" s="43"/>
      <c r="F2" s="44"/>
      <c r="G2" s="4"/>
      <c r="H2" s="49">
        <f>1.5*H1</f>
        <v>0</v>
      </c>
      <c r="I2" s="23"/>
      <c r="J2" s="23"/>
    </row>
    <row r="3" spans="1:10" ht="15" customHeight="1" x14ac:dyDescent="0.3">
      <c r="C3" s="43"/>
      <c r="F3" s="44"/>
      <c r="G3" s="4"/>
      <c r="H3" s="49">
        <f>2*H1</f>
        <v>0</v>
      </c>
      <c r="I3" s="23"/>
      <c r="J3" s="23"/>
    </row>
    <row r="4" spans="1:10" ht="15" customHeight="1" thickBot="1" x14ac:dyDescent="0.35">
      <c r="C4" s="43"/>
      <c r="E4" s="43"/>
      <c r="F4" s="43"/>
      <c r="G4" s="2"/>
      <c r="H4" s="23"/>
      <c r="I4" s="23"/>
      <c r="J4" s="23"/>
    </row>
    <row r="5" spans="1:10" ht="30" customHeight="1" x14ac:dyDescent="0.3">
      <c r="A5" s="50" t="s">
        <v>1</v>
      </c>
      <c r="B5" s="51" t="s">
        <v>0</v>
      </c>
      <c r="C5" s="51" t="s">
        <v>2</v>
      </c>
      <c r="D5" s="51" t="s">
        <v>50</v>
      </c>
      <c r="E5" s="51" t="s">
        <v>26</v>
      </c>
      <c r="F5" s="52" t="s">
        <v>27</v>
      </c>
      <c r="G5" s="50" t="s">
        <v>3</v>
      </c>
      <c r="H5" s="53" t="s">
        <v>4</v>
      </c>
      <c r="I5" s="53" t="s">
        <v>6</v>
      </c>
      <c r="J5" s="54" t="s">
        <v>5</v>
      </c>
    </row>
    <row r="6" spans="1:10" ht="30" customHeight="1" x14ac:dyDescent="0.3">
      <c r="A6" s="41" t="s">
        <v>32</v>
      </c>
      <c r="B6" s="55">
        <v>5</v>
      </c>
      <c r="C6" s="41" t="s">
        <v>11</v>
      </c>
      <c r="D6" s="56" t="s">
        <v>89</v>
      </c>
      <c r="E6" s="57" t="s">
        <v>90</v>
      </c>
      <c r="F6" s="58" t="s">
        <v>54</v>
      </c>
      <c r="G6" s="59">
        <v>0</v>
      </c>
      <c r="H6" s="60">
        <v>0</v>
      </c>
      <c r="I6" s="60">
        <f>B6*G6*$H$1</f>
        <v>0</v>
      </c>
      <c r="J6" s="61">
        <f>B6*H6</f>
        <v>0</v>
      </c>
    </row>
    <row r="7" spans="1:10" ht="30" customHeight="1" x14ac:dyDescent="0.3">
      <c r="A7" s="41" t="s">
        <v>33</v>
      </c>
      <c r="B7" s="55">
        <v>1</v>
      </c>
      <c r="C7" s="41" t="s">
        <v>11</v>
      </c>
      <c r="D7" s="56" t="s">
        <v>91</v>
      </c>
      <c r="E7" s="57" t="s">
        <v>51</v>
      </c>
      <c r="F7" s="58" t="s">
        <v>51</v>
      </c>
      <c r="G7" s="59">
        <v>0</v>
      </c>
      <c r="H7" s="60">
        <v>0</v>
      </c>
      <c r="I7" s="60">
        <f t="shared" ref="I7:I21" si="0">B7*G7*$H$1</f>
        <v>0</v>
      </c>
      <c r="J7" s="61">
        <f t="shared" ref="J7:J21" si="1">B7*H7</f>
        <v>0</v>
      </c>
    </row>
    <row r="8" spans="1:10" ht="30" customHeight="1" x14ac:dyDescent="0.3">
      <c r="A8" s="41" t="s">
        <v>34</v>
      </c>
      <c r="B8" s="55">
        <v>4</v>
      </c>
      <c r="C8" s="41" t="s">
        <v>8</v>
      </c>
      <c r="D8" s="56" t="s">
        <v>92</v>
      </c>
      <c r="E8" s="57" t="s">
        <v>65</v>
      </c>
      <c r="F8" s="58" t="s">
        <v>36</v>
      </c>
      <c r="G8" s="59">
        <v>0</v>
      </c>
      <c r="H8" s="60">
        <v>0</v>
      </c>
      <c r="I8" s="60">
        <f t="shared" si="0"/>
        <v>0</v>
      </c>
      <c r="J8" s="61">
        <f t="shared" si="1"/>
        <v>0</v>
      </c>
    </row>
    <row r="9" spans="1:10" ht="30" customHeight="1" x14ac:dyDescent="0.3">
      <c r="A9" s="41" t="s">
        <v>35</v>
      </c>
      <c r="B9" s="55">
        <v>1</v>
      </c>
      <c r="C9" s="41" t="s">
        <v>8</v>
      </c>
      <c r="D9" s="56" t="s">
        <v>93</v>
      </c>
      <c r="E9" s="57" t="s">
        <v>66</v>
      </c>
      <c r="F9" s="58" t="s">
        <v>36</v>
      </c>
      <c r="G9" s="59">
        <v>0</v>
      </c>
      <c r="H9" s="60">
        <v>0</v>
      </c>
      <c r="I9" s="60">
        <f t="shared" si="0"/>
        <v>0</v>
      </c>
      <c r="J9" s="61">
        <f t="shared" si="1"/>
        <v>0</v>
      </c>
    </row>
    <row r="10" spans="1:10" ht="30" customHeight="1" x14ac:dyDescent="0.3">
      <c r="A10" s="41" t="s">
        <v>137</v>
      </c>
      <c r="B10" s="55">
        <v>1</v>
      </c>
      <c r="C10" s="41" t="s">
        <v>8</v>
      </c>
      <c r="D10" s="56" t="s">
        <v>94</v>
      </c>
      <c r="E10" s="57" t="s">
        <v>64</v>
      </c>
      <c r="F10" s="58" t="s">
        <v>36</v>
      </c>
      <c r="G10" s="59">
        <v>0</v>
      </c>
      <c r="H10" s="60">
        <v>0</v>
      </c>
      <c r="I10" s="60">
        <f t="shared" si="0"/>
        <v>0</v>
      </c>
      <c r="J10" s="61">
        <f t="shared" si="1"/>
        <v>0</v>
      </c>
    </row>
    <row r="11" spans="1:10" ht="30" customHeight="1" x14ac:dyDescent="0.3">
      <c r="A11" s="41" t="s">
        <v>138</v>
      </c>
      <c r="B11" s="55">
        <v>1</v>
      </c>
      <c r="C11" s="41" t="s">
        <v>8</v>
      </c>
      <c r="D11" s="56" t="s">
        <v>61</v>
      </c>
      <c r="E11" s="57" t="s">
        <v>67</v>
      </c>
      <c r="F11" s="58" t="s">
        <v>36</v>
      </c>
      <c r="G11" s="59">
        <v>0</v>
      </c>
      <c r="H11" s="60">
        <v>0</v>
      </c>
      <c r="I11" s="60">
        <f t="shared" si="0"/>
        <v>0</v>
      </c>
      <c r="J11" s="61">
        <f t="shared" si="1"/>
        <v>0</v>
      </c>
    </row>
    <row r="12" spans="1:10" ht="30" customHeight="1" x14ac:dyDescent="0.3">
      <c r="A12" s="41" t="s">
        <v>139</v>
      </c>
      <c r="B12" s="55">
        <v>1</v>
      </c>
      <c r="C12" s="41" t="s">
        <v>8</v>
      </c>
      <c r="D12" s="56" t="s">
        <v>95</v>
      </c>
      <c r="E12" s="57" t="s">
        <v>68</v>
      </c>
      <c r="F12" s="58" t="s">
        <v>36</v>
      </c>
      <c r="G12" s="59">
        <v>0</v>
      </c>
      <c r="H12" s="60">
        <v>0</v>
      </c>
      <c r="I12" s="60">
        <f t="shared" si="0"/>
        <v>0</v>
      </c>
      <c r="J12" s="61">
        <f t="shared" si="1"/>
        <v>0</v>
      </c>
    </row>
    <row r="13" spans="1:10" ht="30" customHeight="1" x14ac:dyDescent="0.3">
      <c r="A13" s="41" t="s">
        <v>140</v>
      </c>
      <c r="B13" s="55">
        <v>1</v>
      </c>
      <c r="C13" s="41" t="s">
        <v>8</v>
      </c>
      <c r="D13" s="56" t="s">
        <v>96</v>
      </c>
      <c r="E13" s="57" t="s">
        <v>69</v>
      </c>
      <c r="F13" s="58" t="s">
        <v>36</v>
      </c>
      <c r="G13" s="59">
        <v>0</v>
      </c>
      <c r="H13" s="60">
        <v>0</v>
      </c>
      <c r="I13" s="60">
        <f t="shared" si="0"/>
        <v>0</v>
      </c>
      <c r="J13" s="61">
        <f t="shared" si="1"/>
        <v>0</v>
      </c>
    </row>
    <row r="14" spans="1:10" ht="30" customHeight="1" x14ac:dyDescent="0.3">
      <c r="A14" s="41" t="s">
        <v>141</v>
      </c>
      <c r="B14" s="55">
        <v>1</v>
      </c>
      <c r="C14" s="41" t="s">
        <v>8</v>
      </c>
      <c r="D14" s="56" t="s">
        <v>97</v>
      </c>
      <c r="E14" s="57" t="s">
        <v>70</v>
      </c>
      <c r="F14" s="58" t="s">
        <v>36</v>
      </c>
      <c r="G14" s="59">
        <v>0</v>
      </c>
      <c r="H14" s="60">
        <v>0</v>
      </c>
      <c r="I14" s="60">
        <f t="shared" si="0"/>
        <v>0</v>
      </c>
      <c r="J14" s="61">
        <f t="shared" si="1"/>
        <v>0</v>
      </c>
    </row>
    <row r="15" spans="1:10" ht="30" customHeight="1" x14ac:dyDescent="0.3">
      <c r="A15" s="41" t="s">
        <v>142</v>
      </c>
      <c r="B15" s="55">
        <v>1</v>
      </c>
      <c r="C15" s="41" t="s">
        <v>8</v>
      </c>
      <c r="D15" s="56" t="s">
        <v>98</v>
      </c>
      <c r="E15" s="57" t="s">
        <v>71</v>
      </c>
      <c r="F15" s="58" t="s">
        <v>36</v>
      </c>
      <c r="G15" s="59">
        <v>0</v>
      </c>
      <c r="H15" s="60">
        <v>0</v>
      </c>
      <c r="I15" s="60">
        <f t="shared" si="0"/>
        <v>0</v>
      </c>
      <c r="J15" s="61">
        <f t="shared" si="1"/>
        <v>0</v>
      </c>
    </row>
    <row r="16" spans="1:10" ht="30" customHeight="1" x14ac:dyDescent="0.3">
      <c r="A16" s="41" t="s">
        <v>143</v>
      </c>
      <c r="B16" s="55">
        <v>1</v>
      </c>
      <c r="C16" s="41" t="s">
        <v>8</v>
      </c>
      <c r="D16" s="56" t="s">
        <v>363</v>
      </c>
      <c r="E16" s="57" t="s">
        <v>364</v>
      </c>
      <c r="F16" s="58" t="s">
        <v>45</v>
      </c>
      <c r="G16" s="59">
        <v>0</v>
      </c>
      <c r="H16" s="60">
        <v>0</v>
      </c>
      <c r="I16" s="60">
        <f t="shared" ref="I16" si="2">B16*G16*$H$1</f>
        <v>0</v>
      </c>
      <c r="J16" s="61">
        <f t="shared" ref="J16" si="3">B16*H16</f>
        <v>0</v>
      </c>
    </row>
    <row r="17" spans="1:10" ht="30" customHeight="1" x14ac:dyDescent="0.3">
      <c r="A17" s="41" t="s">
        <v>144</v>
      </c>
      <c r="B17" s="55">
        <v>10</v>
      </c>
      <c r="C17" s="41" t="s">
        <v>8</v>
      </c>
      <c r="D17" s="56" t="s">
        <v>99</v>
      </c>
      <c r="E17" s="57" t="s">
        <v>51</v>
      </c>
      <c r="F17" s="58" t="s">
        <v>51</v>
      </c>
      <c r="G17" s="59">
        <v>0</v>
      </c>
      <c r="H17" s="60">
        <v>0</v>
      </c>
      <c r="I17" s="60">
        <f t="shared" si="0"/>
        <v>0</v>
      </c>
      <c r="J17" s="61">
        <f t="shared" si="1"/>
        <v>0</v>
      </c>
    </row>
    <row r="18" spans="1:10" ht="30" customHeight="1" x14ac:dyDescent="0.3">
      <c r="A18" s="41" t="s">
        <v>145</v>
      </c>
      <c r="B18" s="55">
        <v>2</v>
      </c>
      <c r="C18" s="41" t="s">
        <v>8</v>
      </c>
      <c r="D18" s="56" t="s">
        <v>100</v>
      </c>
      <c r="E18" s="57" t="s">
        <v>51</v>
      </c>
      <c r="F18" s="58" t="s">
        <v>51</v>
      </c>
      <c r="G18" s="59">
        <v>0</v>
      </c>
      <c r="H18" s="60">
        <v>0</v>
      </c>
      <c r="I18" s="60">
        <f t="shared" si="0"/>
        <v>0</v>
      </c>
      <c r="J18" s="61">
        <f t="shared" si="1"/>
        <v>0</v>
      </c>
    </row>
    <row r="19" spans="1:10" ht="30" customHeight="1" x14ac:dyDescent="0.3">
      <c r="A19" s="41" t="s">
        <v>146</v>
      </c>
      <c r="B19" s="55">
        <v>1</v>
      </c>
      <c r="C19" s="41" t="s">
        <v>11</v>
      </c>
      <c r="D19" s="56" t="s">
        <v>101</v>
      </c>
      <c r="E19" s="57" t="s">
        <v>51</v>
      </c>
      <c r="F19" s="58" t="s">
        <v>51</v>
      </c>
      <c r="G19" s="59">
        <v>0</v>
      </c>
      <c r="H19" s="60">
        <v>0</v>
      </c>
      <c r="I19" s="60">
        <f t="shared" si="0"/>
        <v>0</v>
      </c>
      <c r="J19" s="61">
        <f t="shared" si="1"/>
        <v>0</v>
      </c>
    </row>
    <row r="20" spans="1:10" ht="30" customHeight="1" x14ac:dyDescent="0.3">
      <c r="A20" s="41" t="s">
        <v>147</v>
      </c>
      <c r="B20" s="55">
        <v>1</v>
      </c>
      <c r="C20" s="41" t="s">
        <v>11</v>
      </c>
      <c r="D20" s="56" t="s">
        <v>194</v>
      </c>
      <c r="E20" s="57" t="s">
        <v>51</v>
      </c>
      <c r="F20" s="58" t="s">
        <v>51</v>
      </c>
      <c r="G20" s="59">
        <v>0</v>
      </c>
      <c r="H20" s="60">
        <v>0</v>
      </c>
      <c r="I20" s="60">
        <f>B20*G20*$H$1</f>
        <v>0</v>
      </c>
      <c r="J20" s="61">
        <f>B20*H20</f>
        <v>0</v>
      </c>
    </row>
    <row r="21" spans="1:10" ht="30" customHeight="1" x14ac:dyDescent="0.3">
      <c r="A21" s="41" t="s">
        <v>148</v>
      </c>
      <c r="B21" s="55">
        <v>1</v>
      </c>
      <c r="C21" s="41" t="s">
        <v>11</v>
      </c>
      <c r="D21" s="94" t="s">
        <v>18</v>
      </c>
      <c r="E21" s="95"/>
      <c r="F21" s="96"/>
      <c r="G21" s="59">
        <v>0</v>
      </c>
      <c r="H21" s="60">
        <v>0</v>
      </c>
      <c r="I21" s="60">
        <f t="shared" si="0"/>
        <v>0</v>
      </c>
      <c r="J21" s="61">
        <f t="shared" si="1"/>
        <v>0</v>
      </c>
    </row>
    <row r="22" spans="1:10" ht="30.75" customHeight="1" x14ac:dyDescent="0.3">
      <c r="A22" s="78" t="s">
        <v>10</v>
      </c>
      <c r="B22" s="79"/>
      <c r="C22" s="79"/>
      <c r="D22" s="80"/>
      <c r="E22" s="81"/>
      <c r="F22" s="81"/>
      <c r="G22" s="81"/>
      <c r="H22" s="81"/>
      <c r="I22" s="60">
        <f>SUM(I6:I21)</f>
        <v>0</v>
      </c>
      <c r="J22" s="60">
        <f>SUM(J6:J21)</f>
        <v>0</v>
      </c>
    </row>
    <row r="23" spans="1:10" ht="30" customHeight="1" thickBot="1" x14ac:dyDescent="0.35">
      <c r="A23" s="82" t="s">
        <v>9</v>
      </c>
      <c r="B23" s="83"/>
      <c r="C23" s="83"/>
      <c r="D23" s="84"/>
      <c r="E23" s="84"/>
      <c r="F23" s="84"/>
      <c r="G23" s="84"/>
      <c r="H23" s="85"/>
      <c r="I23" s="76">
        <f>I22+J22</f>
        <v>0</v>
      </c>
      <c r="J23" s="77"/>
    </row>
    <row r="24" spans="1:10" ht="30" customHeight="1" x14ac:dyDescent="0.3">
      <c r="A24" s="62" t="s">
        <v>1</v>
      </c>
      <c r="B24" s="63" t="s">
        <v>0</v>
      </c>
      <c r="C24" s="63" t="s">
        <v>2</v>
      </c>
      <c r="D24" s="63" t="s">
        <v>52</v>
      </c>
      <c r="E24" s="63" t="s">
        <v>26</v>
      </c>
      <c r="F24" s="64" t="s">
        <v>27</v>
      </c>
      <c r="G24" s="62" t="s">
        <v>3</v>
      </c>
      <c r="H24" s="65" t="s">
        <v>4</v>
      </c>
      <c r="I24" s="65" t="s">
        <v>6</v>
      </c>
      <c r="J24" s="66" t="s">
        <v>5</v>
      </c>
    </row>
    <row r="25" spans="1:10" ht="30" customHeight="1" x14ac:dyDescent="0.3">
      <c r="A25" s="41" t="s">
        <v>149</v>
      </c>
      <c r="B25" s="55">
        <v>1</v>
      </c>
      <c r="C25" s="41" t="s">
        <v>8</v>
      </c>
      <c r="D25" s="56" t="s">
        <v>195</v>
      </c>
      <c r="E25" s="57">
        <v>8204000</v>
      </c>
      <c r="F25" s="58" t="s">
        <v>38</v>
      </c>
      <c r="G25" s="59">
        <v>0</v>
      </c>
      <c r="H25" s="60">
        <v>0</v>
      </c>
      <c r="I25" s="60">
        <f t="shared" ref="I25:I41" si="4">B25*G25*$H$1</f>
        <v>0</v>
      </c>
      <c r="J25" s="61">
        <f t="shared" ref="J25:J41" si="5">B25*H25</f>
        <v>0</v>
      </c>
    </row>
    <row r="26" spans="1:10" ht="30" customHeight="1" x14ac:dyDescent="0.3">
      <c r="A26" s="41" t="s">
        <v>150</v>
      </c>
      <c r="B26" s="55">
        <v>1</v>
      </c>
      <c r="C26" s="41" t="s">
        <v>53</v>
      </c>
      <c r="D26" s="56" t="s">
        <v>196</v>
      </c>
      <c r="E26" s="57">
        <v>8618200</v>
      </c>
      <c r="F26" s="58" t="s">
        <v>38</v>
      </c>
      <c r="G26" s="59">
        <v>0</v>
      </c>
      <c r="H26" s="60">
        <v>0</v>
      </c>
      <c r="I26" s="60">
        <f t="shared" si="4"/>
        <v>0</v>
      </c>
      <c r="J26" s="61">
        <f t="shared" si="5"/>
        <v>0</v>
      </c>
    </row>
    <row r="27" spans="1:10" ht="30" customHeight="1" x14ac:dyDescent="0.3">
      <c r="A27" s="41" t="s">
        <v>151</v>
      </c>
      <c r="B27" s="55">
        <v>2</v>
      </c>
      <c r="C27" s="41" t="s">
        <v>53</v>
      </c>
      <c r="D27" s="56" t="s">
        <v>197</v>
      </c>
      <c r="E27" s="57">
        <v>8618430</v>
      </c>
      <c r="F27" s="58" t="s">
        <v>38</v>
      </c>
      <c r="G27" s="59">
        <v>0</v>
      </c>
      <c r="H27" s="60">
        <v>0</v>
      </c>
      <c r="I27" s="60">
        <f t="shared" si="4"/>
        <v>0</v>
      </c>
      <c r="J27" s="61">
        <f t="shared" si="5"/>
        <v>0</v>
      </c>
    </row>
    <row r="28" spans="1:10" ht="30" customHeight="1" x14ac:dyDescent="0.3">
      <c r="A28" s="41" t="s">
        <v>152</v>
      </c>
      <c r="B28" s="55">
        <v>1</v>
      </c>
      <c r="C28" s="41" t="s">
        <v>53</v>
      </c>
      <c r="D28" s="56" t="s">
        <v>198</v>
      </c>
      <c r="E28" s="57">
        <v>8618302</v>
      </c>
      <c r="F28" s="58" t="s">
        <v>38</v>
      </c>
      <c r="G28" s="59">
        <v>0</v>
      </c>
      <c r="H28" s="60">
        <v>0</v>
      </c>
      <c r="I28" s="60">
        <f t="shared" si="4"/>
        <v>0</v>
      </c>
      <c r="J28" s="61">
        <f t="shared" si="5"/>
        <v>0</v>
      </c>
    </row>
    <row r="29" spans="1:10" ht="30" customHeight="1" x14ac:dyDescent="0.3">
      <c r="A29" s="41" t="s">
        <v>153</v>
      </c>
      <c r="B29" s="55">
        <v>3</v>
      </c>
      <c r="C29" s="41" t="s">
        <v>53</v>
      </c>
      <c r="D29" s="56" t="s">
        <v>199</v>
      </c>
      <c r="E29" s="57">
        <v>2559000</v>
      </c>
      <c r="F29" s="58" t="s">
        <v>38</v>
      </c>
      <c r="G29" s="59">
        <v>0</v>
      </c>
      <c r="H29" s="60">
        <v>0</v>
      </c>
      <c r="I29" s="60">
        <f t="shared" si="4"/>
        <v>0</v>
      </c>
      <c r="J29" s="61">
        <f t="shared" si="5"/>
        <v>0</v>
      </c>
    </row>
    <row r="30" spans="1:10" ht="30" customHeight="1" x14ac:dyDescent="0.3">
      <c r="A30" s="41" t="s">
        <v>74</v>
      </c>
      <c r="B30" s="55">
        <v>1</v>
      </c>
      <c r="C30" s="41" t="s">
        <v>53</v>
      </c>
      <c r="D30" s="56" t="s">
        <v>200</v>
      </c>
      <c r="E30" s="57">
        <v>4116000</v>
      </c>
      <c r="F30" s="58" t="s">
        <v>38</v>
      </c>
      <c r="G30" s="59">
        <v>0</v>
      </c>
      <c r="H30" s="60">
        <v>0</v>
      </c>
      <c r="I30" s="60">
        <f t="shared" si="4"/>
        <v>0</v>
      </c>
      <c r="J30" s="61">
        <f t="shared" si="5"/>
        <v>0</v>
      </c>
    </row>
    <row r="31" spans="1:10" ht="30" customHeight="1" x14ac:dyDescent="0.3">
      <c r="A31" s="41" t="s">
        <v>75</v>
      </c>
      <c r="B31" s="55">
        <v>2</v>
      </c>
      <c r="C31" s="41" t="s">
        <v>53</v>
      </c>
      <c r="D31" s="56" t="s">
        <v>201</v>
      </c>
      <c r="E31" s="57">
        <v>2412216</v>
      </c>
      <c r="F31" s="58" t="s">
        <v>38</v>
      </c>
      <c r="G31" s="59">
        <v>0</v>
      </c>
      <c r="H31" s="60">
        <v>0</v>
      </c>
      <c r="I31" s="60">
        <f t="shared" si="4"/>
        <v>0</v>
      </c>
      <c r="J31" s="61">
        <f t="shared" si="5"/>
        <v>0</v>
      </c>
    </row>
    <row r="32" spans="1:10" ht="30" customHeight="1" x14ac:dyDescent="0.3">
      <c r="A32" s="41" t="s">
        <v>154</v>
      </c>
      <c r="B32" s="55">
        <v>2</v>
      </c>
      <c r="C32" s="41" t="s">
        <v>53</v>
      </c>
      <c r="D32" s="56" t="s">
        <v>202</v>
      </c>
      <c r="E32" s="57">
        <v>8618330</v>
      </c>
      <c r="F32" s="58" t="s">
        <v>38</v>
      </c>
      <c r="G32" s="59">
        <v>0</v>
      </c>
      <c r="H32" s="60">
        <v>0</v>
      </c>
      <c r="I32" s="60">
        <f t="shared" si="4"/>
        <v>0</v>
      </c>
      <c r="J32" s="61">
        <f t="shared" si="5"/>
        <v>0</v>
      </c>
    </row>
    <row r="33" spans="1:10" ht="30" customHeight="1" x14ac:dyDescent="0.3">
      <c r="A33" s="41" t="s">
        <v>155</v>
      </c>
      <c r="B33" s="55">
        <v>1</v>
      </c>
      <c r="C33" s="41" t="s">
        <v>53</v>
      </c>
      <c r="D33" s="56" t="s">
        <v>203</v>
      </c>
      <c r="E33" s="57">
        <v>8660031</v>
      </c>
      <c r="F33" s="58" t="s">
        <v>38</v>
      </c>
      <c r="G33" s="59">
        <v>0</v>
      </c>
      <c r="H33" s="60">
        <v>0</v>
      </c>
      <c r="I33" s="60">
        <f t="shared" si="4"/>
        <v>0</v>
      </c>
      <c r="J33" s="61">
        <f t="shared" si="5"/>
        <v>0</v>
      </c>
    </row>
    <row r="34" spans="1:10" ht="30" customHeight="1" x14ac:dyDescent="0.3">
      <c r="A34" s="41" t="s">
        <v>156</v>
      </c>
      <c r="B34" s="55">
        <v>1</v>
      </c>
      <c r="C34" s="41" t="s">
        <v>53</v>
      </c>
      <c r="D34" s="56" t="s">
        <v>204</v>
      </c>
      <c r="E34" s="57">
        <v>8660007</v>
      </c>
      <c r="F34" s="58" t="s">
        <v>38</v>
      </c>
      <c r="G34" s="59">
        <v>0</v>
      </c>
      <c r="H34" s="60">
        <v>0</v>
      </c>
      <c r="I34" s="60">
        <f t="shared" si="4"/>
        <v>0</v>
      </c>
      <c r="J34" s="61">
        <f t="shared" si="5"/>
        <v>0</v>
      </c>
    </row>
    <row r="35" spans="1:10" ht="30" customHeight="1" x14ac:dyDescent="0.3">
      <c r="A35" s="41" t="s">
        <v>157</v>
      </c>
      <c r="B35" s="55">
        <v>1</v>
      </c>
      <c r="C35" s="41" t="s">
        <v>53</v>
      </c>
      <c r="D35" s="56" t="s">
        <v>205</v>
      </c>
      <c r="E35" s="57">
        <v>2545000</v>
      </c>
      <c r="F35" s="58" t="s">
        <v>38</v>
      </c>
      <c r="G35" s="59">
        <v>0</v>
      </c>
      <c r="H35" s="60">
        <v>0</v>
      </c>
      <c r="I35" s="60">
        <f t="shared" si="4"/>
        <v>0</v>
      </c>
      <c r="J35" s="61">
        <f t="shared" si="5"/>
        <v>0</v>
      </c>
    </row>
    <row r="36" spans="1:10" ht="30" customHeight="1" x14ac:dyDescent="0.3">
      <c r="A36" s="41" t="s">
        <v>158</v>
      </c>
      <c r="B36" s="55">
        <v>1</v>
      </c>
      <c r="C36" s="41" t="s">
        <v>53</v>
      </c>
      <c r="D36" s="56" t="s">
        <v>201</v>
      </c>
      <c r="E36" s="57">
        <v>2412316</v>
      </c>
      <c r="F36" s="58" t="s">
        <v>38</v>
      </c>
      <c r="G36" s="59">
        <v>0</v>
      </c>
      <c r="H36" s="60">
        <v>0</v>
      </c>
      <c r="I36" s="60">
        <f t="shared" si="4"/>
        <v>0</v>
      </c>
      <c r="J36" s="61">
        <f t="shared" si="5"/>
        <v>0</v>
      </c>
    </row>
    <row r="37" spans="1:10" ht="30" customHeight="1" x14ac:dyDescent="0.3">
      <c r="A37" s="41" t="s">
        <v>159</v>
      </c>
      <c r="B37" s="55">
        <v>1</v>
      </c>
      <c r="C37" s="41" t="s">
        <v>53</v>
      </c>
      <c r="D37" s="56" t="s">
        <v>206</v>
      </c>
      <c r="E37" s="57">
        <v>3526000</v>
      </c>
      <c r="F37" s="58" t="s">
        <v>38</v>
      </c>
      <c r="G37" s="59">
        <v>0</v>
      </c>
      <c r="H37" s="60">
        <v>0</v>
      </c>
      <c r="I37" s="60">
        <f t="shared" si="4"/>
        <v>0</v>
      </c>
      <c r="J37" s="61">
        <f t="shared" si="5"/>
        <v>0</v>
      </c>
    </row>
    <row r="38" spans="1:10" ht="30" customHeight="1" x14ac:dyDescent="0.3">
      <c r="A38" s="41" t="s">
        <v>160</v>
      </c>
      <c r="B38" s="55">
        <v>1</v>
      </c>
      <c r="C38" s="41" t="s">
        <v>53</v>
      </c>
      <c r="D38" s="56" t="s">
        <v>207</v>
      </c>
      <c r="E38" s="57">
        <v>9341000</v>
      </c>
      <c r="F38" s="58" t="s">
        <v>38</v>
      </c>
      <c r="G38" s="59">
        <v>0</v>
      </c>
      <c r="H38" s="60">
        <v>0</v>
      </c>
      <c r="I38" s="60">
        <f t="shared" si="4"/>
        <v>0</v>
      </c>
      <c r="J38" s="61">
        <f t="shared" si="5"/>
        <v>0</v>
      </c>
    </row>
    <row r="39" spans="1:10" ht="30" customHeight="1" x14ac:dyDescent="0.3">
      <c r="A39" s="41" t="s">
        <v>161</v>
      </c>
      <c r="B39" s="55">
        <v>1</v>
      </c>
      <c r="C39" s="41" t="s">
        <v>53</v>
      </c>
      <c r="D39" s="56" t="s">
        <v>58</v>
      </c>
      <c r="E39" s="57">
        <v>9341070</v>
      </c>
      <c r="F39" s="58" t="s">
        <v>38</v>
      </c>
      <c r="G39" s="59">
        <v>0</v>
      </c>
      <c r="H39" s="60">
        <v>0</v>
      </c>
      <c r="I39" s="60">
        <f t="shared" si="4"/>
        <v>0</v>
      </c>
      <c r="J39" s="61">
        <f t="shared" si="5"/>
        <v>0</v>
      </c>
    </row>
    <row r="40" spans="1:10" ht="30" customHeight="1" x14ac:dyDescent="0.3">
      <c r="A40" s="41" t="s">
        <v>162</v>
      </c>
      <c r="B40" s="55">
        <v>1</v>
      </c>
      <c r="C40" s="41" t="s">
        <v>53</v>
      </c>
      <c r="D40" s="56" t="s">
        <v>208</v>
      </c>
      <c r="E40" s="57">
        <v>9341130</v>
      </c>
      <c r="F40" s="58" t="s">
        <v>38</v>
      </c>
      <c r="G40" s="59">
        <v>0</v>
      </c>
      <c r="H40" s="60">
        <v>0</v>
      </c>
      <c r="I40" s="60">
        <f t="shared" si="4"/>
        <v>0</v>
      </c>
      <c r="J40" s="61">
        <f t="shared" si="5"/>
        <v>0</v>
      </c>
    </row>
    <row r="41" spans="1:10" ht="30" customHeight="1" x14ac:dyDescent="0.3">
      <c r="A41" s="41" t="s">
        <v>163</v>
      </c>
      <c r="B41" s="55">
        <v>1</v>
      </c>
      <c r="C41" s="41" t="s">
        <v>53</v>
      </c>
      <c r="D41" s="56" t="s">
        <v>209</v>
      </c>
      <c r="E41" s="57">
        <v>9340210</v>
      </c>
      <c r="F41" s="58" t="s">
        <v>38</v>
      </c>
      <c r="G41" s="59">
        <v>0</v>
      </c>
      <c r="H41" s="60">
        <v>0</v>
      </c>
      <c r="I41" s="60">
        <f t="shared" si="4"/>
        <v>0</v>
      </c>
      <c r="J41" s="61">
        <f t="shared" si="5"/>
        <v>0</v>
      </c>
    </row>
    <row r="42" spans="1:10" ht="30" customHeight="1" x14ac:dyDescent="0.3">
      <c r="A42" s="41" t="s">
        <v>76</v>
      </c>
      <c r="B42" s="55">
        <v>4</v>
      </c>
      <c r="C42" s="41" t="s">
        <v>53</v>
      </c>
      <c r="D42" s="56" t="s">
        <v>59</v>
      </c>
      <c r="E42" s="57">
        <v>3572005</v>
      </c>
      <c r="F42" s="58" t="s">
        <v>38</v>
      </c>
      <c r="G42" s="59">
        <v>0</v>
      </c>
      <c r="H42" s="60">
        <v>0</v>
      </c>
      <c r="I42" s="60">
        <f t="shared" ref="I42" si="6">B42*G42*$H$1</f>
        <v>0</v>
      </c>
      <c r="J42" s="61">
        <f t="shared" ref="J42" si="7">B42*H42</f>
        <v>0</v>
      </c>
    </row>
    <row r="43" spans="1:10" ht="30" customHeight="1" x14ac:dyDescent="0.3">
      <c r="A43" s="41" t="s">
        <v>77</v>
      </c>
      <c r="B43" s="55">
        <v>1</v>
      </c>
      <c r="C43" s="41" t="s">
        <v>8</v>
      </c>
      <c r="D43" s="56" t="s">
        <v>60</v>
      </c>
      <c r="E43" s="57">
        <v>9342310</v>
      </c>
      <c r="F43" s="58" t="s">
        <v>38</v>
      </c>
      <c r="G43" s="59">
        <v>0</v>
      </c>
      <c r="H43" s="60">
        <v>0</v>
      </c>
      <c r="I43" s="60">
        <f t="shared" ref="I43:I54" si="8">B43*G43*$H$1</f>
        <v>0</v>
      </c>
      <c r="J43" s="61">
        <f t="shared" ref="J43:J54" si="9">B43*H43</f>
        <v>0</v>
      </c>
    </row>
    <row r="44" spans="1:10" ht="30" customHeight="1" x14ac:dyDescent="0.3">
      <c r="A44" s="41" t="s">
        <v>164</v>
      </c>
      <c r="B44" s="55">
        <v>4</v>
      </c>
      <c r="C44" s="41" t="s">
        <v>8</v>
      </c>
      <c r="D44" s="56" t="s">
        <v>210</v>
      </c>
      <c r="E44" s="57" t="s">
        <v>65</v>
      </c>
      <c r="F44" s="58" t="s">
        <v>36</v>
      </c>
      <c r="G44" s="59">
        <v>0</v>
      </c>
      <c r="H44" s="60">
        <v>0</v>
      </c>
      <c r="I44" s="60">
        <f t="shared" si="8"/>
        <v>0</v>
      </c>
      <c r="J44" s="61">
        <f t="shared" si="9"/>
        <v>0</v>
      </c>
    </row>
    <row r="45" spans="1:10" ht="30" customHeight="1" x14ac:dyDescent="0.3">
      <c r="A45" s="41" t="s">
        <v>166</v>
      </c>
      <c r="B45" s="55">
        <v>4</v>
      </c>
      <c r="C45" s="41" t="s">
        <v>8</v>
      </c>
      <c r="D45" s="56" t="s">
        <v>365</v>
      </c>
      <c r="E45" s="57" t="s">
        <v>366</v>
      </c>
      <c r="F45" s="58" t="s">
        <v>36</v>
      </c>
      <c r="G45" s="59">
        <v>0</v>
      </c>
      <c r="H45" s="60">
        <v>0</v>
      </c>
      <c r="I45" s="60">
        <f t="shared" ref="I45" si="10">B45*G45*$H$1</f>
        <v>0</v>
      </c>
      <c r="J45" s="61">
        <f t="shared" ref="J45" si="11">B45*H45</f>
        <v>0</v>
      </c>
    </row>
    <row r="46" spans="1:10" ht="30" customHeight="1" x14ac:dyDescent="0.3">
      <c r="A46" s="41" t="s">
        <v>167</v>
      </c>
      <c r="B46" s="55">
        <v>1</v>
      </c>
      <c r="C46" s="41" t="s">
        <v>8</v>
      </c>
      <c r="D46" s="56" t="s">
        <v>211</v>
      </c>
      <c r="E46" s="57" t="s">
        <v>212</v>
      </c>
      <c r="F46" s="58" t="s">
        <v>36</v>
      </c>
      <c r="G46" s="59">
        <v>0</v>
      </c>
      <c r="H46" s="60">
        <v>0</v>
      </c>
      <c r="I46" s="60">
        <f t="shared" si="8"/>
        <v>0</v>
      </c>
      <c r="J46" s="61">
        <f t="shared" si="9"/>
        <v>0</v>
      </c>
    </row>
    <row r="47" spans="1:10" ht="30" customHeight="1" x14ac:dyDescent="0.3">
      <c r="A47" s="41" t="s">
        <v>168</v>
      </c>
      <c r="B47" s="55">
        <v>1</v>
      </c>
      <c r="C47" s="41" t="s">
        <v>8</v>
      </c>
      <c r="D47" s="56" t="s">
        <v>213</v>
      </c>
      <c r="E47" s="57" t="s">
        <v>214</v>
      </c>
      <c r="F47" s="58" t="s">
        <v>36</v>
      </c>
      <c r="G47" s="59">
        <v>0</v>
      </c>
      <c r="H47" s="60">
        <v>0</v>
      </c>
      <c r="I47" s="60">
        <f t="shared" si="8"/>
        <v>0</v>
      </c>
      <c r="J47" s="61">
        <f t="shared" si="9"/>
        <v>0</v>
      </c>
    </row>
    <row r="48" spans="1:10" ht="30" customHeight="1" x14ac:dyDescent="0.3">
      <c r="A48" s="41" t="s">
        <v>169</v>
      </c>
      <c r="B48" s="55">
        <v>1</v>
      </c>
      <c r="C48" s="41" t="s">
        <v>8</v>
      </c>
      <c r="D48" s="56" t="s">
        <v>215</v>
      </c>
      <c r="E48" s="57" t="s">
        <v>216</v>
      </c>
      <c r="F48" s="58" t="s">
        <v>36</v>
      </c>
      <c r="G48" s="59">
        <v>0</v>
      </c>
      <c r="H48" s="60">
        <v>0</v>
      </c>
      <c r="I48" s="60">
        <f t="shared" si="8"/>
        <v>0</v>
      </c>
      <c r="J48" s="61">
        <f t="shared" si="9"/>
        <v>0</v>
      </c>
    </row>
    <row r="49" spans="1:10" ht="30" customHeight="1" x14ac:dyDescent="0.3">
      <c r="A49" s="41" t="s">
        <v>170</v>
      </c>
      <c r="B49" s="55">
        <v>1</v>
      </c>
      <c r="C49" s="41" t="s">
        <v>8</v>
      </c>
      <c r="D49" s="56" t="s">
        <v>217</v>
      </c>
      <c r="E49" s="57" t="s">
        <v>218</v>
      </c>
      <c r="F49" s="58" t="s">
        <v>36</v>
      </c>
      <c r="G49" s="59">
        <v>0</v>
      </c>
      <c r="H49" s="60">
        <v>0</v>
      </c>
      <c r="I49" s="60">
        <f t="shared" si="8"/>
        <v>0</v>
      </c>
      <c r="J49" s="61">
        <f t="shared" si="9"/>
        <v>0</v>
      </c>
    </row>
    <row r="50" spans="1:10" ht="30" customHeight="1" x14ac:dyDescent="0.3">
      <c r="A50" s="41" t="s">
        <v>171</v>
      </c>
      <c r="B50" s="55">
        <v>1</v>
      </c>
      <c r="C50" s="41" t="s">
        <v>8</v>
      </c>
      <c r="D50" s="56" t="s">
        <v>219</v>
      </c>
      <c r="E50" s="57" t="s">
        <v>220</v>
      </c>
      <c r="F50" s="58" t="s">
        <v>36</v>
      </c>
      <c r="G50" s="59">
        <v>0</v>
      </c>
      <c r="H50" s="60">
        <v>0</v>
      </c>
      <c r="I50" s="60">
        <f t="shared" si="8"/>
        <v>0</v>
      </c>
      <c r="J50" s="61">
        <f t="shared" si="9"/>
        <v>0</v>
      </c>
    </row>
    <row r="51" spans="1:10" ht="30" customHeight="1" x14ac:dyDescent="0.3">
      <c r="A51" s="41" t="s">
        <v>172</v>
      </c>
      <c r="B51" s="55">
        <v>2</v>
      </c>
      <c r="C51" s="41" t="s">
        <v>53</v>
      </c>
      <c r="D51" s="56" t="s">
        <v>61</v>
      </c>
      <c r="E51" s="57" t="s">
        <v>221</v>
      </c>
      <c r="F51" s="58" t="s">
        <v>36</v>
      </c>
      <c r="G51" s="59">
        <v>0</v>
      </c>
      <c r="H51" s="60">
        <v>0</v>
      </c>
      <c r="I51" s="60">
        <f t="shared" si="8"/>
        <v>0</v>
      </c>
      <c r="J51" s="61">
        <f t="shared" si="9"/>
        <v>0</v>
      </c>
    </row>
    <row r="52" spans="1:10" ht="30" customHeight="1" x14ac:dyDescent="0.3">
      <c r="A52" s="41" t="s">
        <v>78</v>
      </c>
      <c r="B52" s="55">
        <v>1</v>
      </c>
      <c r="C52" s="41" t="s">
        <v>53</v>
      </c>
      <c r="D52" s="56" t="s">
        <v>222</v>
      </c>
      <c r="E52" s="57" t="s">
        <v>223</v>
      </c>
      <c r="F52" s="58" t="s">
        <v>36</v>
      </c>
      <c r="G52" s="59">
        <v>0</v>
      </c>
      <c r="H52" s="60">
        <v>0</v>
      </c>
      <c r="I52" s="60">
        <f t="shared" si="8"/>
        <v>0</v>
      </c>
      <c r="J52" s="61">
        <f t="shared" si="9"/>
        <v>0</v>
      </c>
    </row>
    <row r="53" spans="1:10" ht="30" customHeight="1" x14ac:dyDescent="0.3">
      <c r="A53" s="41" t="s">
        <v>173</v>
      </c>
      <c r="B53" s="55">
        <v>1</v>
      </c>
      <c r="C53" s="41" t="s">
        <v>53</v>
      </c>
      <c r="D53" s="56" t="s">
        <v>224</v>
      </c>
      <c r="E53" s="57" t="s">
        <v>225</v>
      </c>
      <c r="F53" s="58" t="s">
        <v>36</v>
      </c>
      <c r="G53" s="59">
        <v>0</v>
      </c>
      <c r="H53" s="60">
        <v>0</v>
      </c>
      <c r="I53" s="60">
        <f t="shared" si="8"/>
        <v>0</v>
      </c>
      <c r="J53" s="61">
        <f t="shared" si="9"/>
        <v>0</v>
      </c>
    </row>
    <row r="54" spans="1:10" ht="30" customHeight="1" thickBot="1" x14ac:dyDescent="0.35">
      <c r="A54" s="41" t="s">
        <v>174</v>
      </c>
      <c r="B54" s="55">
        <v>1</v>
      </c>
      <c r="C54" s="41" t="s">
        <v>8</v>
      </c>
      <c r="D54" s="56" t="s">
        <v>226</v>
      </c>
      <c r="E54" s="57" t="s">
        <v>227</v>
      </c>
      <c r="F54" s="58" t="s">
        <v>36</v>
      </c>
      <c r="G54" s="59">
        <v>0</v>
      </c>
      <c r="H54" s="60">
        <v>0</v>
      </c>
      <c r="I54" s="60">
        <f t="shared" si="8"/>
        <v>0</v>
      </c>
      <c r="J54" s="61">
        <f t="shared" si="9"/>
        <v>0</v>
      </c>
    </row>
    <row r="55" spans="1:10" ht="30" customHeight="1" x14ac:dyDescent="0.3">
      <c r="A55" s="62" t="s">
        <v>1</v>
      </c>
      <c r="B55" s="63" t="s">
        <v>0</v>
      </c>
      <c r="C55" s="63" t="s">
        <v>2</v>
      </c>
      <c r="D55" s="63" t="s">
        <v>52</v>
      </c>
      <c r="E55" s="63" t="s">
        <v>26</v>
      </c>
      <c r="F55" s="64" t="s">
        <v>27</v>
      </c>
      <c r="G55" s="62" t="s">
        <v>3</v>
      </c>
      <c r="H55" s="65" t="s">
        <v>4</v>
      </c>
      <c r="I55" s="65" t="s">
        <v>6</v>
      </c>
      <c r="J55" s="66" t="s">
        <v>5</v>
      </c>
    </row>
    <row r="56" spans="1:10" ht="30" customHeight="1" x14ac:dyDescent="0.3">
      <c r="A56" s="41" t="s">
        <v>175</v>
      </c>
      <c r="B56" s="55">
        <v>11</v>
      </c>
      <c r="C56" s="41" t="s">
        <v>8</v>
      </c>
      <c r="D56" s="56" t="s">
        <v>62</v>
      </c>
      <c r="E56" s="57" t="s">
        <v>55</v>
      </c>
      <c r="F56" s="58" t="s">
        <v>54</v>
      </c>
      <c r="G56" s="59">
        <v>0</v>
      </c>
      <c r="H56" s="60">
        <v>0</v>
      </c>
      <c r="I56" s="60">
        <f t="shared" ref="I56" si="12">B56*G56*$H$1</f>
        <v>0</v>
      </c>
      <c r="J56" s="61">
        <f t="shared" ref="J56" si="13">B56*H56</f>
        <v>0</v>
      </c>
    </row>
    <row r="57" spans="1:10" ht="30" customHeight="1" x14ac:dyDescent="0.3">
      <c r="A57" s="41" t="s">
        <v>176</v>
      </c>
      <c r="B57" s="55">
        <v>11</v>
      </c>
      <c r="C57" s="41" t="s">
        <v>8</v>
      </c>
      <c r="D57" s="56" t="s">
        <v>56</v>
      </c>
      <c r="E57" s="57" t="s">
        <v>57</v>
      </c>
      <c r="F57" s="58" t="s">
        <v>54</v>
      </c>
      <c r="G57" s="59">
        <v>0</v>
      </c>
      <c r="H57" s="60">
        <v>0</v>
      </c>
      <c r="I57" s="60">
        <f t="shared" ref="I57" si="14">B57*G57*$H$1</f>
        <v>0</v>
      </c>
      <c r="J57" s="61">
        <f t="shared" ref="J57" si="15">B57*H57</f>
        <v>0</v>
      </c>
    </row>
    <row r="58" spans="1:10" ht="30" customHeight="1" x14ac:dyDescent="0.3">
      <c r="A58" s="41" t="s">
        <v>177</v>
      </c>
      <c r="B58" s="55">
        <v>1</v>
      </c>
      <c r="C58" s="41" t="s">
        <v>8</v>
      </c>
      <c r="D58" s="56" t="s">
        <v>102</v>
      </c>
      <c r="E58" s="57" t="s">
        <v>41</v>
      </c>
      <c r="F58" s="58" t="s">
        <v>36</v>
      </c>
      <c r="G58" s="59">
        <v>0</v>
      </c>
      <c r="H58" s="60">
        <v>0</v>
      </c>
      <c r="I58" s="60">
        <f t="shared" ref="I58:I75" si="16">B58*G58*$H$1</f>
        <v>0</v>
      </c>
      <c r="J58" s="61">
        <f t="shared" ref="J58:J75" si="17">B58*H58</f>
        <v>0</v>
      </c>
    </row>
    <row r="59" spans="1:10" ht="30" customHeight="1" x14ac:dyDescent="0.3">
      <c r="A59" s="41" t="s">
        <v>178</v>
      </c>
      <c r="B59" s="55">
        <v>2</v>
      </c>
      <c r="C59" s="41" t="s">
        <v>8</v>
      </c>
      <c r="D59" s="56" t="s">
        <v>228</v>
      </c>
      <c r="E59" s="57" t="s">
        <v>229</v>
      </c>
      <c r="F59" s="58" t="s">
        <v>45</v>
      </c>
      <c r="G59" s="59">
        <v>0</v>
      </c>
      <c r="H59" s="60">
        <v>0</v>
      </c>
      <c r="I59" s="60">
        <f t="shared" si="16"/>
        <v>0</v>
      </c>
      <c r="J59" s="61">
        <f t="shared" si="17"/>
        <v>0</v>
      </c>
    </row>
    <row r="60" spans="1:10" ht="30" customHeight="1" x14ac:dyDescent="0.3">
      <c r="A60" s="41" t="s">
        <v>179</v>
      </c>
      <c r="B60" s="55">
        <v>2</v>
      </c>
      <c r="C60" s="41" t="s">
        <v>8</v>
      </c>
      <c r="D60" s="56" t="s">
        <v>230</v>
      </c>
      <c r="E60" s="57" t="s">
        <v>231</v>
      </c>
      <c r="F60" s="58" t="s">
        <v>36</v>
      </c>
      <c r="G60" s="59">
        <v>0</v>
      </c>
      <c r="H60" s="60">
        <v>0</v>
      </c>
      <c r="I60" s="60">
        <f t="shared" si="16"/>
        <v>0</v>
      </c>
      <c r="J60" s="61">
        <f t="shared" si="17"/>
        <v>0</v>
      </c>
    </row>
    <row r="61" spans="1:10" ht="30" customHeight="1" x14ac:dyDescent="0.3">
      <c r="A61" s="41" t="s">
        <v>180</v>
      </c>
      <c r="B61" s="55">
        <v>2</v>
      </c>
      <c r="C61" s="41" t="s">
        <v>8</v>
      </c>
      <c r="D61" s="56" t="s">
        <v>60</v>
      </c>
      <c r="E61" s="57">
        <v>9342210</v>
      </c>
      <c r="F61" s="58" t="s">
        <v>38</v>
      </c>
      <c r="G61" s="59">
        <v>0</v>
      </c>
      <c r="H61" s="60">
        <v>0</v>
      </c>
      <c r="I61" s="60">
        <f t="shared" si="16"/>
        <v>0</v>
      </c>
      <c r="J61" s="61">
        <f t="shared" si="17"/>
        <v>0</v>
      </c>
    </row>
    <row r="62" spans="1:10" ht="30" customHeight="1" x14ac:dyDescent="0.3">
      <c r="A62" s="41" t="s">
        <v>181</v>
      </c>
      <c r="B62" s="55">
        <v>2</v>
      </c>
      <c r="C62" s="41" t="s">
        <v>8</v>
      </c>
      <c r="D62" s="56" t="s">
        <v>232</v>
      </c>
      <c r="E62" s="57" t="s">
        <v>233</v>
      </c>
      <c r="F62" s="58" t="s">
        <v>36</v>
      </c>
      <c r="G62" s="59">
        <v>0</v>
      </c>
      <c r="H62" s="60">
        <v>0</v>
      </c>
      <c r="I62" s="60">
        <f t="shared" si="16"/>
        <v>0</v>
      </c>
      <c r="J62" s="61">
        <f t="shared" si="17"/>
        <v>0</v>
      </c>
    </row>
    <row r="63" spans="1:10" ht="30" customHeight="1" x14ac:dyDescent="0.3">
      <c r="A63" s="41" t="s">
        <v>182</v>
      </c>
      <c r="B63" s="55">
        <v>4</v>
      </c>
      <c r="C63" s="41" t="s">
        <v>8</v>
      </c>
      <c r="D63" s="56" t="s">
        <v>234</v>
      </c>
      <c r="E63" s="57">
        <v>107069</v>
      </c>
      <c r="F63" s="58" t="s">
        <v>44</v>
      </c>
      <c r="G63" s="59">
        <v>0</v>
      </c>
      <c r="H63" s="60">
        <v>0</v>
      </c>
      <c r="I63" s="60">
        <f t="shared" si="16"/>
        <v>0</v>
      </c>
      <c r="J63" s="61">
        <f t="shared" si="17"/>
        <v>0</v>
      </c>
    </row>
    <row r="64" spans="1:10" ht="30" customHeight="1" x14ac:dyDescent="0.3">
      <c r="A64" s="41" t="s">
        <v>39</v>
      </c>
      <c r="B64" s="55">
        <v>2</v>
      </c>
      <c r="C64" s="41" t="s">
        <v>8</v>
      </c>
      <c r="D64" s="56" t="s">
        <v>235</v>
      </c>
      <c r="E64" s="57" t="s">
        <v>236</v>
      </c>
      <c r="F64" s="58" t="s">
        <v>44</v>
      </c>
      <c r="G64" s="59">
        <v>0</v>
      </c>
      <c r="H64" s="60">
        <v>0</v>
      </c>
      <c r="I64" s="60">
        <f t="shared" si="16"/>
        <v>0</v>
      </c>
      <c r="J64" s="61">
        <f t="shared" si="17"/>
        <v>0</v>
      </c>
    </row>
    <row r="65" spans="1:10" ht="30" customHeight="1" x14ac:dyDescent="0.3">
      <c r="A65" s="41" t="s">
        <v>40</v>
      </c>
      <c r="B65" s="55">
        <v>2</v>
      </c>
      <c r="C65" s="41" t="s">
        <v>8</v>
      </c>
      <c r="D65" s="56" t="s">
        <v>237</v>
      </c>
      <c r="E65" s="57">
        <v>275452</v>
      </c>
      <c r="F65" s="58" t="s">
        <v>44</v>
      </c>
      <c r="G65" s="59">
        <v>0</v>
      </c>
      <c r="H65" s="60">
        <v>0</v>
      </c>
      <c r="I65" s="60">
        <f t="shared" si="16"/>
        <v>0</v>
      </c>
      <c r="J65" s="61">
        <f t="shared" si="17"/>
        <v>0</v>
      </c>
    </row>
    <row r="66" spans="1:10" ht="30" customHeight="1" x14ac:dyDescent="0.3">
      <c r="A66" s="41" t="s">
        <v>183</v>
      </c>
      <c r="B66" s="55">
        <v>2</v>
      </c>
      <c r="C66" s="41" t="s">
        <v>8</v>
      </c>
      <c r="D66" s="56" t="s">
        <v>63</v>
      </c>
      <c r="E66" s="57">
        <v>3439010</v>
      </c>
      <c r="F66" s="58" t="s">
        <v>38</v>
      </c>
      <c r="G66" s="59">
        <v>0</v>
      </c>
      <c r="H66" s="60">
        <v>0</v>
      </c>
      <c r="I66" s="60">
        <f t="shared" si="16"/>
        <v>0</v>
      </c>
      <c r="J66" s="61">
        <f t="shared" si="17"/>
        <v>0</v>
      </c>
    </row>
    <row r="67" spans="1:10" ht="30" customHeight="1" x14ac:dyDescent="0.3">
      <c r="A67" s="41" t="s">
        <v>184</v>
      </c>
      <c r="B67" s="55">
        <v>1</v>
      </c>
      <c r="C67" s="41" t="s">
        <v>8</v>
      </c>
      <c r="D67" s="56" t="s">
        <v>240</v>
      </c>
      <c r="E67" s="57" t="s">
        <v>66</v>
      </c>
      <c r="F67" s="58" t="s">
        <v>36</v>
      </c>
      <c r="G67" s="59">
        <v>0</v>
      </c>
      <c r="H67" s="60">
        <v>0</v>
      </c>
      <c r="I67" s="60">
        <f t="shared" si="16"/>
        <v>0</v>
      </c>
      <c r="J67" s="61">
        <f t="shared" si="17"/>
        <v>0</v>
      </c>
    </row>
    <row r="68" spans="1:10" ht="30" customHeight="1" x14ac:dyDescent="0.3">
      <c r="A68" s="41" t="s">
        <v>185</v>
      </c>
      <c r="B68" s="55">
        <v>1</v>
      </c>
      <c r="C68" s="41" t="s">
        <v>8</v>
      </c>
      <c r="D68" s="56" t="s">
        <v>241</v>
      </c>
      <c r="E68" s="57" t="s">
        <v>64</v>
      </c>
      <c r="F68" s="58" t="s">
        <v>36</v>
      </c>
      <c r="G68" s="59">
        <v>0</v>
      </c>
      <c r="H68" s="60">
        <v>0</v>
      </c>
      <c r="I68" s="60">
        <f t="shared" si="16"/>
        <v>0</v>
      </c>
      <c r="J68" s="61">
        <f t="shared" si="17"/>
        <v>0</v>
      </c>
    </row>
    <row r="69" spans="1:10" ht="30" customHeight="1" x14ac:dyDescent="0.3">
      <c r="A69" s="41" t="s">
        <v>186</v>
      </c>
      <c r="B69" s="55">
        <v>1</v>
      </c>
      <c r="C69" s="41" t="s">
        <v>53</v>
      </c>
      <c r="D69" s="56" t="s">
        <v>242</v>
      </c>
      <c r="E69" s="57" t="s">
        <v>67</v>
      </c>
      <c r="F69" s="58" t="s">
        <v>36</v>
      </c>
      <c r="G69" s="59">
        <v>0</v>
      </c>
      <c r="H69" s="60">
        <v>0</v>
      </c>
      <c r="I69" s="60">
        <f t="shared" si="16"/>
        <v>0</v>
      </c>
      <c r="J69" s="61">
        <f t="shared" si="17"/>
        <v>0</v>
      </c>
    </row>
    <row r="70" spans="1:10" ht="30" customHeight="1" x14ac:dyDescent="0.3">
      <c r="A70" s="41" t="s">
        <v>187</v>
      </c>
      <c r="B70" s="55">
        <v>1</v>
      </c>
      <c r="C70" s="41" t="s">
        <v>53</v>
      </c>
      <c r="D70" s="56" t="s">
        <v>243</v>
      </c>
      <c r="E70" s="57" t="s">
        <v>68</v>
      </c>
      <c r="F70" s="58" t="s">
        <v>36</v>
      </c>
      <c r="G70" s="59">
        <v>0</v>
      </c>
      <c r="H70" s="60">
        <v>0</v>
      </c>
      <c r="I70" s="60">
        <f t="shared" si="16"/>
        <v>0</v>
      </c>
      <c r="J70" s="61">
        <f t="shared" si="17"/>
        <v>0</v>
      </c>
    </row>
    <row r="71" spans="1:10" ht="30" customHeight="1" x14ac:dyDescent="0.3">
      <c r="A71" s="41" t="s">
        <v>188</v>
      </c>
      <c r="B71" s="55">
        <v>1</v>
      </c>
      <c r="C71" s="41" t="s">
        <v>53</v>
      </c>
      <c r="D71" s="56" t="s">
        <v>244</v>
      </c>
      <c r="E71" s="57" t="s">
        <v>69</v>
      </c>
      <c r="F71" s="58" t="s">
        <v>36</v>
      </c>
      <c r="G71" s="59">
        <v>0</v>
      </c>
      <c r="H71" s="60">
        <v>0</v>
      </c>
      <c r="I71" s="60">
        <f t="shared" si="16"/>
        <v>0</v>
      </c>
      <c r="J71" s="61">
        <f t="shared" si="17"/>
        <v>0</v>
      </c>
    </row>
    <row r="72" spans="1:10" ht="30" customHeight="1" x14ac:dyDescent="0.3">
      <c r="A72" s="41" t="s">
        <v>189</v>
      </c>
      <c r="B72" s="55">
        <v>1</v>
      </c>
      <c r="C72" s="41" t="s">
        <v>8</v>
      </c>
      <c r="D72" s="56" t="s">
        <v>245</v>
      </c>
      <c r="E72" s="57" t="s">
        <v>70</v>
      </c>
      <c r="F72" s="58" t="s">
        <v>36</v>
      </c>
      <c r="G72" s="59">
        <v>0</v>
      </c>
      <c r="H72" s="60">
        <v>0</v>
      </c>
      <c r="I72" s="60">
        <f t="shared" si="16"/>
        <v>0</v>
      </c>
      <c r="J72" s="61">
        <f t="shared" si="17"/>
        <v>0</v>
      </c>
    </row>
    <row r="73" spans="1:10" ht="30" customHeight="1" x14ac:dyDescent="0.3">
      <c r="A73" s="41" t="s">
        <v>190</v>
      </c>
      <c r="B73" s="55">
        <v>1</v>
      </c>
      <c r="C73" s="41" t="s">
        <v>8</v>
      </c>
      <c r="D73" s="56" t="s">
        <v>246</v>
      </c>
      <c r="E73" s="57" t="s">
        <v>71</v>
      </c>
      <c r="F73" s="58" t="s">
        <v>36</v>
      </c>
      <c r="G73" s="59">
        <v>0</v>
      </c>
      <c r="H73" s="60">
        <v>0</v>
      </c>
      <c r="I73" s="60">
        <f t="shared" si="16"/>
        <v>0</v>
      </c>
      <c r="J73" s="61">
        <f t="shared" si="17"/>
        <v>0</v>
      </c>
    </row>
    <row r="74" spans="1:10" ht="30" customHeight="1" x14ac:dyDescent="0.3">
      <c r="A74" s="41" t="s">
        <v>191</v>
      </c>
      <c r="B74" s="55">
        <v>7</v>
      </c>
      <c r="C74" s="41" t="s">
        <v>8</v>
      </c>
      <c r="D74" s="56" t="s">
        <v>247</v>
      </c>
      <c r="E74" s="57">
        <v>2090116</v>
      </c>
      <c r="F74" s="58" t="s">
        <v>248</v>
      </c>
      <c r="G74" s="59">
        <v>0</v>
      </c>
      <c r="H74" s="60">
        <v>0</v>
      </c>
      <c r="I74" s="60">
        <f t="shared" si="16"/>
        <v>0</v>
      </c>
      <c r="J74" s="61">
        <f t="shared" si="17"/>
        <v>0</v>
      </c>
    </row>
    <row r="75" spans="1:10" ht="30" customHeight="1" x14ac:dyDescent="0.3">
      <c r="A75" s="41" t="s">
        <v>192</v>
      </c>
      <c r="B75" s="55">
        <v>2</v>
      </c>
      <c r="C75" s="41" t="s">
        <v>8</v>
      </c>
      <c r="D75" s="56" t="s">
        <v>363</v>
      </c>
      <c r="E75" s="57" t="s">
        <v>364</v>
      </c>
      <c r="F75" s="58" t="s">
        <v>45</v>
      </c>
      <c r="G75" s="59">
        <v>0</v>
      </c>
      <c r="H75" s="60">
        <v>0</v>
      </c>
      <c r="I75" s="60">
        <f t="shared" si="16"/>
        <v>0</v>
      </c>
      <c r="J75" s="61">
        <f t="shared" si="17"/>
        <v>0</v>
      </c>
    </row>
    <row r="76" spans="1:10" ht="30" customHeight="1" x14ac:dyDescent="0.3">
      <c r="A76" s="41" t="s">
        <v>193</v>
      </c>
      <c r="B76" s="55">
        <v>31</v>
      </c>
      <c r="C76" s="41" t="s">
        <v>8</v>
      </c>
      <c r="D76" s="56" t="s">
        <v>37</v>
      </c>
      <c r="E76" s="57" t="s">
        <v>72</v>
      </c>
      <c r="F76" s="58" t="s">
        <v>45</v>
      </c>
      <c r="G76" s="59">
        <v>0</v>
      </c>
      <c r="H76" s="60">
        <v>0</v>
      </c>
      <c r="I76" s="60">
        <f t="shared" ref="I76" si="18">B76*G76*$H$1</f>
        <v>0</v>
      </c>
      <c r="J76" s="61">
        <f t="shared" ref="J76" si="19">B76*H76</f>
        <v>0</v>
      </c>
    </row>
    <row r="77" spans="1:10" ht="30" customHeight="1" x14ac:dyDescent="0.3">
      <c r="A77" s="41" t="s">
        <v>290</v>
      </c>
      <c r="B77" s="55">
        <v>3</v>
      </c>
      <c r="C77" s="41" t="s">
        <v>8</v>
      </c>
      <c r="D77" s="56" t="s">
        <v>37</v>
      </c>
      <c r="E77" s="57" t="s">
        <v>73</v>
      </c>
      <c r="F77" s="58" t="s">
        <v>45</v>
      </c>
      <c r="G77" s="59">
        <v>0</v>
      </c>
      <c r="H77" s="60">
        <v>0</v>
      </c>
      <c r="I77" s="60">
        <f t="shared" ref="I77:I94" si="20">B77*G77*$H$1</f>
        <v>0</v>
      </c>
      <c r="J77" s="61">
        <f t="shared" ref="J77:J94" si="21">B77*H77</f>
        <v>0</v>
      </c>
    </row>
    <row r="78" spans="1:10" ht="30" customHeight="1" x14ac:dyDescent="0.3">
      <c r="A78" s="41" t="s">
        <v>291</v>
      </c>
      <c r="B78" s="55">
        <v>1</v>
      </c>
      <c r="C78" s="41" t="s">
        <v>8</v>
      </c>
      <c r="D78" s="56" t="s">
        <v>249</v>
      </c>
      <c r="E78" s="57" t="s">
        <v>250</v>
      </c>
      <c r="F78" s="58" t="s">
        <v>45</v>
      </c>
      <c r="G78" s="59">
        <v>0</v>
      </c>
      <c r="H78" s="60">
        <v>0</v>
      </c>
      <c r="I78" s="60">
        <f t="shared" si="20"/>
        <v>0</v>
      </c>
      <c r="J78" s="61">
        <f t="shared" si="21"/>
        <v>0</v>
      </c>
    </row>
    <row r="79" spans="1:10" ht="30" customHeight="1" x14ac:dyDescent="0.3">
      <c r="A79" s="41" t="s">
        <v>292</v>
      </c>
      <c r="B79" s="55">
        <v>2</v>
      </c>
      <c r="C79" s="41" t="s">
        <v>8</v>
      </c>
      <c r="D79" s="56" t="s">
        <v>251</v>
      </c>
      <c r="E79" s="57" t="s">
        <v>252</v>
      </c>
      <c r="F79" s="58" t="s">
        <v>45</v>
      </c>
      <c r="G79" s="59">
        <v>0</v>
      </c>
      <c r="H79" s="60">
        <v>0</v>
      </c>
      <c r="I79" s="60">
        <f t="shared" si="20"/>
        <v>0</v>
      </c>
      <c r="J79" s="61">
        <f t="shared" si="21"/>
        <v>0</v>
      </c>
    </row>
    <row r="80" spans="1:10" ht="30" customHeight="1" x14ac:dyDescent="0.3">
      <c r="A80" s="41" t="s">
        <v>293</v>
      </c>
      <c r="B80" s="55">
        <v>1</v>
      </c>
      <c r="C80" s="41" t="s">
        <v>8</v>
      </c>
      <c r="D80" s="56" t="s">
        <v>60</v>
      </c>
      <c r="E80" s="57">
        <v>9342220</v>
      </c>
      <c r="F80" s="58" t="s">
        <v>38</v>
      </c>
      <c r="G80" s="59">
        <v>0</v>
      </c>
      <c r="H80" s="60">
        <v>0</v>
      </c>
      <c r="I80" s="60">
        <f t="shared" si="20"/>
        <v>0</v>
      </c>
      <c r="J80" s="61">
        <f t="shared" si="21"/>
        <v>0</v>
      </c>
    </row>
    <row r="81" spans="1:10" ht="30" customHeight="1" x14ac:dyDescent="0.3">
      <c r="A81" s="41" t="s">
        <v>294</v>
      </c>
      <c r="B81" s="55">
        <v>1</v>
      </c>
      <c r="C81" s="41" t="s">
        <v>8</v>
      </c>
      <c r="D81" s="56" t="s">
        <v>358</v>
      </c>
      <c r="E81" s="57" t="s">
        <v>165</v>
      </c>
      <c r="F81" s="58" t="s">
        <v>36</v>
      </c>
      <c r="G81" s="59">
        <v>0</v>
      </c>
      <c r="H81" s="60">
        <v>0</v>
      </c>
      <c r="I81" s="60">
        <f t="shared" si="20"/>
        <v>0</v>
      </c>
      <c r="J81" s="61">
        <f t="shared" si="21"/>
        <v>0</v>
      </c>
    </row>
    <row r="82" spans="1:10" ht="30" customHeight="1" x14ac:dyDescent="0.3">
      <c r="A82" s="41" t="s">
        <v>295</v>
      </c>
      <c r="B82" s="55">
        <v>1</v>
      </c>
      <c r="C82" s="41" t="s">
        <v>8</v>
      </c>
      <c r="D82" s="56" t="s">
        <v>253</v>
      </c>
      <c r="E82" s="57" t="s">
        <v>108</v>
      </c>
      <c r="F82" s="58" t="s">
        <v>36</v>
      </c>
      <c r="G82" s="59">
        <v>0</v>
      </c>
      <c r="H82" s="60">
        <v>0</v>
      </c>
      <c r="I82" s="60">
        <f t="shared" si="20"/>
        <v>0</v>
      </c>
      <c r="J82" s="61">
        <f t="shared" si="21"/>
        <v>0</v>
      </c>
    </row>
    <row r="83" spans="1:10" ht="30" customHeight="1" x14ac:dyDescent="0.3">
      <c r="A83" s="41" t="s">
        <v>296</v>
      </c>
      <c r="B83" s="55">
        <v>1</v>
      </c>
      <c r="C83" s="41" t="s">
        <v>8</v>
      </c>
      <c r="D83" s="56" t="s">
        <v>254</v>
      </c>
      <c r="E83" s="57" t="s">
        <v>109</v>
      </c>
      <c r="F83" s="58" t="s">
        <v>36</v>
      </c>
      <c r="G83" s="59">
        <v>0</v>
      </c>
      <c r="H83" s="60">
        <v>0</v>
      </c>
      <c r="I83" s="60">
        <f t="shared" si="20"/>
        <v>0</v>
      </c>
      <c r="J83" s="61">
        <f t="shared" si="21"/>
        <v>0</v>
      </c>
    </row>
    <row r="84" spans="1:10" ht="30" customHeight="1" x14ac:dyDescent="0.3">
      <c r="A84" s="41" t="s">
        <v>297</v>
      </c>
      <c r="B84" s="55">
        <v>2</v>
      </c>
      <c r="C84" s="41" t="s">
        <v>8</v>
      </c>
      <c r="D84" s="56" t="s">
        <v>255</v>
      </c>
      <c r="E84" s="57" t="s">
        <v>110</v>
      </c>
      <c r="F84" s="58" t="s">
        <v>36</v>
      </c>
      <c r="G84" s="59">
        <v>0</v>
      </c>
      <c r="H84" s="60">
        <v>0</v>
      </c>
      <c r="I84" s="60">
        <f t="shared" si="20"/>
        <v>0</v>
      </c>
      <c r="J84" s="61">
        <f t="shared" si="21"/>
        <v>0</v>
      </c>
    </row>
    <row r="85" spans="1:10" ht="30" customHeight="1" x14ac:dyDescent="0.3">
      <c r="A85" s="41" t="s">
        <v>298</v>
      </c>
      <c r="B85" s="55">
        <v>1</v>
      </c>
      <c r="C85" s="41" t="s">
        <v>8</v>
      </c>
      <c r="D85" s="56" t="s">
        <v>256</v>
      </c>
      <c r="E85" s="57" t="s">
        <v>111</v>
      </c>
      <c r="F85" s="58" t="s">
        <v>36</v>
      </c>
      <c r="G85" s="59">
        <v>0</v>
      </c>
      <c r="H85" s="60">
        <v>0</v>
      </c>
      <c r="I85" s="60">
        <f t="shared" si="20"/>
        <v>0</v>
      </c>
      <c r="J85" s="61">
        <f t="shared" si="21"/>
        <v>0</v>
      </c>
    </row>
    <row r="86" spans="1:10" ht="30" customHeight="1" x14ac:dyDescent="0.3">
      <c r="A86" s="41" t="s">
        <v>299</v>
      </c>
      <c r="B86" s="55">
        <v>1</v>
      </c>
      <c r="C86" s="41" t="s">
        <v>8</v>
      </c>
      <c r="D86" s="56" t="s">
        <v>257</v>
      </c>
      <c r="E86" s="57" t="s">
        <v>112</v>
      </c>
      <c r="F86" s="58" t="s">
        <v>36</v>
      </c>
      <c r="G86" s="59">
        <v>0</v>
      </c>
      <c r="H86" s="60">
        <v>0</v>
      </c>
      <c r="I86" s="60">
        <f t="shared" si="20"/>
        <v>0</v>
      </c>
      <c r="J86" s="61">
        <f t="shared" si="21"/>
        <v>0</v>
      </c>
    </row>
    <row r="87" spans="1:10" ht="30" customHeight="1" x14ac:dyDescent="0.3">
      <c r="A87" s="41" t="s">
        <v>300</v>
      </c>
      <c r="B87" s="55">
        <v>3</v>
      </c>
      <c r="C87" s="41" t="s">
        <v>8</v>
      </c>
      <c r="D87" s="56" t="s">
        <v>37</v>
      </c>
      <c r="E87" s="57" t="s">
        <v>116</v>
      </c>
      <c r="F87" s="58" t="s">
        <v>45</v>
      </c>
      <c r="G87" s="59">
        <v>0</v>
      </c>
      <c r="H87" s="60">
        <v>0</v>
      </c>
      <c r="I87" s="60">
        <f t="shared" si="20"/>
        <v>0</v>
      </c>
      <c r="J87" s="61">
        <f t="shared" si="21"/>
        <v>0</v>
      </c>
    </row>
    <row r="88" spans="1:10" ht="30" customHeight="1" x14ac:dyDescent="0.3">
      <c r="A88" s="41" t="s">
        <v>301</v>
      </c>
      <c r="B88" s="55">
        <v>1</v>
      </c>
      <c r="C88" s="41" t="s">
        <v>8</v>
      </c>
      <c r="D88" s="56" t="s">
        <v>37</v>
      </c>
      <c r="E88" s="57" t="s">
        <v>115</v>
      </c>
      <c r="F88" s="58" t="s">
        <v>45</v>
      </c>
      <c r="G88" s="59">
        <v>0</v>
      </c>
      <c r="H88" s="60">
        <v>0</v>
      </c>
      <c r="I88" s="60">
        <f t="shared" si="20"/>
        <v>0</v>
      </c>
      <c r="J88" s="61">
        <f t="shared" si="21"/>
        <v>0</v>
      </c>
    </row>
    <row r="89" spans="1:10" ht="30" customHeight="1" x14ac:dyDescent="0.3">
      <c r="A89" s="41" t="s">
        <v>302</v>
      </c>
      <c r="B89" s="55">
        <v>1</v>
      </c>
      <c r="C89" s="41" t="s">
        <v>8</v>
      </c>
      <c r="D89" s="56" t="s">
        <v>37</v>
      </c>
      <c r="E89" s="57" t="s">
        <v>114</v>
      </c>
      <c r="F89" s="58" t="s">
        <v>45</v>
      </c>
      <c r="G89" s="59">
        <v>0</v>
      </c>
      <c r="H89" s="60">
        <v>0</v>
      </c>
      <c r="I89" s="60">
        <f t="shared" si="20"/>
        <v>0</v>
      </c>
      <c r="J89" s="61">
        <f t="shared" si="21"/>
        <v>0</v>
      </c>
    </row>
    <row r="90" spans="1:10" ht="30" customHeight="1" x14ac:dyDescent="0.3">
      <c r="A90" s="41" t="s">
        <v>303</v>
      </c>
      <c r="B90" s="55">
        <v>2</v>
      </c>
      <c r="C90" s="41" t="s">
        <v>8</v>
      </c>
      <c r="D90" s="56" t="s">
        <v>103</v>
      </c>
      <c r="E90" s="57" t="s">
        <v>113</v>
      </c>
      <c r="F90" s="58" t="s">
        <v>45</v>
      </c>
      <c r="G90" s="59">
        <v>0</v>
      </c>
      <c r="H90" s="60">
        <v>0</v>
      </c>
      <c r="I90" s="60">
        <f t="shared" si="20"/>
        <v>0</v>
      </c>
      <c r="J90" s="61">
        <f t="shared" si="21"/>
        <v>0</v>
      </c>
    </row>
    <row r="91" spans="1:10" ht="30" customHeight="1" x14ac:dyDescent="0.3">
      <c r="A91" s="41" t="s">
        <v>274</v>
      </c>
      <c r="B91" s="55">
        <v>2</v>
      </c>
      <c r="C91" s="41" t="s">
        <v>8</v>
      </c>
      <c r="D91" s="56" t="s">
        <v>104</v>
      </c>
      <c r="E91" s="57" t="s">
        <v>51</v>
      </c>
      <c r="F91" s="58" t="s">
        <v>51</v>
      </c>
      <c r="G91" s="59">
        <v>0</v>
      </c>
      <c r="H91" s="60">
        <v>0</v>
      </c>
      <c r="I91" s="60">
        <f t="shared" si="20"/>
        <v>0</v>
      </c>
      <c r="J91" s="61">
        <f t="shared" si="21"/>
        <v>0</v>
      </c>
    </row>
    <row r="92" spans="1:10" ht="30" customHeight="1" x14ac:dyDescent="0.3">
      <c r="A92" s="41" t="s">
        <v>275</v>
      </c>
      <c r="B92" s="55">
        <v>4</v>
      </c>
      <c r="C92" s="41" t="s">
        <v>8</v>
      </c>
      <c r="D92" s="56" t="s">
        <v>105</v>
      </c>
      <c r="E92" s="57" t="s">
        <v>51</v>
      </c>
      <c r="F92" s="58" t="s">
        <v>51</v>
      </c>
      <c r="G92" s="59">
        <v>0</v>
      </c>
      <c r="H92" s="60">
        <v>0</v>
      </c>
      <c r="I92" s="60">
        <f t="shared" si="20"/>
        <v>0</v>
      </c>
      <c r="J92" s="61">
        <f t="shared" si="21"/>
        <v>0</v>
      </c>
    </row>
    <row r="93" spans="1:10" ht="30" customHeight="1" x14ac:dyDescent="0.3">
      <c r="A93" s="41" t="s">
        <v>278</v>
      </c>
      <c r="B93" s="55">
        <v>2</v>
      </c>
      <c r="C93" s="41" t="s">
        <v>11</v>
      </c>
      <c r="D93" s="56" t="s">
        <v>106</v>
      </c>
      <c r="E93" s="57" t="s">
        <v>51</v>
      </c>
      <c r="F93" s="58" t="s">
        <v>51</v>
      </c>
      <c r="G93" s="59">
        <v>0</v>
      </c>
      <c r="H93" s="60">
        <v>0</v>
      </c>
      <c r="I93" s="60">
        <f t="shared" si="20"/>
        <v>0</v>
      </c>
      <c r="J93" s="61">
        <f t="shared" si="21"/>
        <v>0</v>
      </c>
    </row>
    <row r="94" spans="1:10" ht="30" customHeight="1" x14ac:dyDescent="0.3">
      <c r="A94" s="41" t="s">
        <v>280</v>
      </c>
      <c r="B94" s="55">
        <v>1</v>
      </c>
      <c r="C94" s="41" t="s">
        <v>11</v>
      </c>
      <c r="D94" s="94" t="s">
        <v>18</v>
      </c>
      <c r="E94" s="95"/>
      <c r="F94" s="96"/>
      <c r="G94" s="59">
        <v>0</v>
      </c>
      <c r="H94" s="60">
        <v>0</v>
      </c>
      <c r="I94" s="60">
        <f t="shared" si="20"/>
        <v>0</v>
      </c>
      <c r="J94" s="61">
        <f t="shared" si="21"/>
        <v>0</v>
      </c>
    </row>
    <row r="95" spans="1:10" ht="30.75" customHeight="1" x14ac:dyDescent="0.3">
      <c r="A95" s="78" t="s">
        <v>10</v>
      </c>
      <c r="B95" s="79"/>
      <c r="C95" s="79"/>
      <c r="D95" s="80"/>
      <c r="E95" s="81"/>
      <c r="F95" s="81"/>
      <c r="G95" s="81"/>
      <c r="H95" s="81"/>
      <c r="I95" s="67">
        <f>SUM(I25:I94)</f>
        <v>0</v>
      </c>
      <c r="J95" s="67">
        <f>SUM(J25:J94)</f>
        <v>0</v>
      </c>
    </row>
    <row r="96" spans="1:10" ht="30" customHeight="1" thickBot="1" x14ac:dyDescent="0.35">
      <c r="A96" s="82" t="s">
        <v>9</v>
      </c>
      <c r="B96" s="83"/>
      <c r="C96" s="83"/>
      <c r="D96" s="84"/>
      <c r="E96" s="84"/>
      <c r="F96" s="84"/>
      <c r="G96" s="84"/>
      <c r="H96" s="85"/>
      <c r="I96" s="74">
        <f>I95+J95</f>
        <v>0</v>
      </c>
      <c r="J96" s="75"/>
    </row>
    <row r="97" spans="1:10" ht="30" customHeight="1" x14ac:dyDescent="0.3">
      <c r="A97" s="62" t="s">
        <v>1</v>
      </c>
      <c r="B97" s="63" t="s">
        <v>0</v>
      </c>
      <c r="C97" s="63" t="s">
        <v>2</v>
      </c>
      <c r="D97" s="63" t="s">
        <v>79</v>
      </c>
      <c r="E97" s="63" t="s">
        <v>26</v>
      </c>
      <c r="F97" s="64" t="s">
        <v>27</v>
      </c>
      <c r="G97" s="62" t="s">
        <v>3</v>
      </c>
      <c r="H97" s="65" t="s">
        <v>4</v>
      </c>
      <c r="I97" s="65" t="s">
        <v>6</v>
      </c>
      <c r="J97" s="66" t="s">
        <v>5</v>
      </c>
    </row>
    <row r="98" spans="1:10" ht="30" customHeight="1" x14ac:dyDescent="0.3">
      <c r="A98" s="41" t="s">
        <v>281</v>
      </c>
      <c r="B98" s="55">
        <v>1</v>
      </c>
      <c r="C98" s="41" t="s">
        <v>53</v>
      </c>
      <c r="D98" s="56" t="s">
        <v>206</v>
      </c>
      <c r="E98" s="57">
        <v>3526000</v>
      </c>
      <c r="F98" s="58" t="s">
        <v>38</v>
      </c>
      <c r="G98" s="59">
        <v>0</v>
      </c>
      <c r="H98" s="60">
        <v>0</v>
      </c>
      <c r="I98" s="60">
        <f t="shared" ref="I98:I102" si="22">B98*G98*$H$1</f>
        <v>0</v>
      </c>
      <c r="J98" s="61">
        <f t="shared" ref="J98:J102" si="23">B98*H98</f>
        <v>0</v>
      </c>
    </row>
    <row r="99" spans="1:10" ht="30" customHeight="1" x14ac:dyDescent="0.3">
      <c r="A99" s="41" t="s">
        <v>282</v>
      </c>
      <c r="B99" s="55">
        <v>1</v>
      </c>
      <c r="C99" s="41" t="s">
        <v>53</v>
      </c>
      <c r="D99" s="56" t="s">
        <v>207</v>
      </c>
      <c r="E99" s="57">
        <v>9341000</v>
      </c>
      <c r="F99" s="58" t="s">
        <v>38</v>
      </c>
      <c r="G99" s="59">
        <v>0</v>
      </c>
      <c r="H99" s="60">
        <v>0</v>
      </c>
      <c r="I99" s="60">
        <f t="shared" si="22"/>
        <v>0</v>
      </c>
      <c r="J99" s="61">
        <f t="shared" si="23"/>
        <v>0</v>
      </c>
    </row>
    <row r="100" spans="1:10" ht="30" customHeight="1" x14ac:dyDescent="0.3">
      <c r="A100" s="41" t="s">
        <v>283</v>
      </c>
      <c r="B100" s="55">
        <v>1</v>
      </c>
      <c r="C100" s="41" t="s">
        <v>53</v>
      </c>
      <c r="D100" s="56" t="s">
        <v>58</v>
      </c>
      <c r="E100" s="57">
        <v>9341070</v>
      </c>
      <c r="F100" s="58" t="s">
        <v>38</v>
      </c>
      <c r="G100" s="59">
        <v>0</v>
      </c>
      <c r="H100" s="60">
        <v>0</v>
      </c>
      <c r="I100" s="60">
        <f t="shared" si="22"/>
        <v>0</v>
      </c>
      <c r="J100" s="61">
        <f t="shared" si="23"/>
        <v>0</v>
      </c>
    </row>
    <row r="101" spans="1:10" ht="30" customHeight="1" x14ac:dyDescent="0.3">
      <c r="A101" s="41" t="s">
        <v>304</v>
      </c>
      <c r="B101" s="55">
        <v>1</v>
      </c>
      <c r="C101" s="41" t="s">
        <v>53</v>
      </c>
      <c r="D101" s="56" t="s">
        <v>208</v>
      </c>
      <c r="E101" s="57">
        <v>9341130</v>
      </c>
      <c r="F101" s="58" t="s">
        <v>38</v>
      </c>
      <c r="G101" s="59">
        <v>0</v>
      </c>
      <c r="H101" s="60">
        <v>0</v>
      </c>
      <c r="I101" s="60">
        <f t="shared" si="22"/>
        <v>0</v>
      </c>
      <c r="J101" s="61">
        <f t="shared" si="23"/>
        <v>0</v>
      </c>
    </row>
    <row r="102" spans="1:10" ht="30" customHeight="1" x14ac:dyDescent="0.3">
      <c r="A102" s="41" t="s">
        <v>305</v>
      </c>
      <c r="B102" s="55">
        <v>1</v>
      </c>
      <c r="C102" s="41" t="s">
        <v>53</v>
      </c>
      <c r="D102" s="56" t="s">
        <v>209</v>
      </c>
      <c r="E102" s="57">
        <v>9340210</v>
      </c>
      <c r="F102" s="58" t="s">
        <v>38</v>
      </c>
      <c r="G102" s="59">
        <v>0</v>
      </c>
      <c r="H102" s="60">
        <v>0</v>
      </c>
      <c r="I102" s="60">
        <f t="shared" si="22"/>
        <v>0</v>
      </c>
      <c r="J102" s="61">
        <f t="shared" si="23"/>
        <v>0</v>
      </c>
    </row>
    <row r="103" spans="1:10" ht="30" customHeight="1" x14ac:dyDescent="0.3">
      <c r="A103" s="41" t="s">
        <v>306</v>
      </c>
      <c r="B103" s="55">
        <v>2</v>
      </c>
      <c r="C103" s="41" t="s">
        <v>53</v>
      </c>
      <c r="D103" s="56" t="s">
        <v>59</v>
      </c>
      <c r="E103" s="57">
        <v>3572005</v>
      </c>
      <c r="F103" s="58" t="s">
        <v>38</v>
      </c>
      <c r="G103" s="59">
        <v>0</v>
      </c>
      <c r="H103" s="60">
        <v>0</v>
      </c>
      <c r="I103" s="60">
        <f t="shared" ref="I103:I140" si="24">B103*G103*$H$1</f>
        <v>0</v>
      </c>
      <c r="J103" s="61">
        <f t="shared" ref="J103:J140" si="25">B103*H103</f>
        <v>0</v>
      </c>
    </row>
    <row r="104" spans="1:10" ht="30" customHeight="1" x14ac:dyDescent="0.3">
      <c r="A104" s="41" t="s">
        <v>307</v>
      </c>
      <c r="B104" s="55">
        <v>2</v>
      </c>
      <c r="C104" s="41" t="s">
        <v>8</v>
      </c>
      <c r="D104" s="56" t="s">
        <v>63</v>
      </c>
      <c r="E104" s="57">
        <v>3439010</v>
      </c>
      <c r="F104" s="58" t="s">
        <v>38</v>
      </c>
      <c r="G104" s="59">
        <v>0</v>
      </c>
      <c r="H104" s="60">
        <v>0</v>
      </c>
      <c r="I104" s="60">
        <f t="shared" si="24"/>
        <v>0</v>
      </c>
      <c r="J104" s="61">
        <f t="shared" si="25"/>
        <v>0</v>
      </c>
    </row>
    <row r="105" spans="1:10" ht="30" customHeight="1" x14ac:dyDescent="0.3">
      <c r="A105" s="41" t="s">
        <v>308</v>
      </c>
      <c r="B105" s="55">
        <v>1</v>
      </c>
      <c r="C105" s="41" t="s">
        <v>8</v>
      </c>
      <c r="D105" s="56" t="s">
        <v>258</v>
      </c>
      <c r="E105" s="57" t="s">
        <v>259</v>
      </c>
      <c r="F105" s="58" t="s">
        <v>36</v>
      </c>
      <c r="G105" s="59">
        <v>0</v>
      </c>
      <c r="H105" s="60">
        <v>0</v>
      </c>
      <c r="I105" s="60">
        <f t="shared" si="24"/>
        <v>0</v>
      </c>
      <c r="J105" s="61">
        <f t="shared" si="25"/>
        <v>0</v>
      </c>
    </row>
    <row r="106" spans="1:10" ht="30" customHeight="1" x14ac:dyDescent="0.3">
      <c r="A106" s="41" t="s">
        <v>309</v>
      </c>
      <c r="B106" s="55">
        <v>2</v>
      </c>
      <c r="C106" s="41" t="s">
        <v>53</v>
      </c>
      <c r="D106" s="56" t="s">
        <v>260</v>
      </c>
      <c r="E106" s="57" t="s">
        <v>261</v>
      </c>
      <c r="F106" s="58" t="s">
        <v>36</v>
      </c>
      <c r="G106" s="59">
        <v>0</v>
      </c>
      <c r="H106" s="60">
        <v>0</v>
      </c>
      <c r="I106" s="60">
        <f t="shared" si="24"/>
        <v>0</v>
      </c>
      <c r="J106" s="61">
        <f t="shared" si="25"/>
        <v>0</v>
      </c>
    </row>
    <row r="107" spans="1:10" ht="30" customHeight="1" x14ac:dyDescent="0.3">
      <c r="A107" s="41" t="s">
        <v>310</v>
      </c>
      <c r="B107" s="55">
        <v>2</v>
      </c>
      <c r="C107" s="41" t="s">
        <v>53</v>
      </c>
      <c r="D107" s="56" t="s">
        <v>238</v>
      </c>
      <c r="E107" s="57" t="s">
        <v>239</v>
      </c>
      <c r="F107" s="58" t="s">
        <v>36</v>
      </c>
      <c r="G107" s="59">
        <v>0</v>
      </c>
      <c r="H107" s="60">
        <v>0</v>
      </c>
      <c r="I107" s="60">
        <f t="shared" si="24"/>
        <v>0</v>
      </c>
      <c r="J107" s="61">
        <f t="shared" si="25"/>
        <v>0</v>
      </c>
    </row>
    <row r="108" spans="1:10" ht="30" customHeight="1" x14ac:dyDescent="0.3">
      <c r="A108" s="41" t="s">
        <v>311</v>
      </c>
      <c r="B108" s="55">
        <v>18</v>
      </c>
      <c r="C108" s="41" t="s">
        <v>8</v>
      </c>
      <c r="D108" s="56" t="s">
        <v>80</v>
      </c>
      <c r="E108" s="57" t="s">
        <v>55</v>
      </c>
      <c r="F108" s="58" t="s">
        <v>54</v>
      </c>
      <c r="G108" s="59">
        <v>0</v>
      </c>
      <c r="H108" s="60">
        <v>0</v>
      </c>
      <c r="I108" s="60">
        <f t="shared" si="24"/>
        <v>0</v>
      </c>
      <c r="J108" s="61">
        <f t="shared" si="25"/>
        <v>0</v>
      </c>
    </row>
    <row r="109" spans="1:10" ht="30" customHeight="1" x14ac:dyDescent="0.3">
      <c r="A109" s="41" t="s">
        <v>312</v>
      </c>
      <c r="B109" s="55">
        <v>18</v>
      </c>
      <c r="C109" s="41" t="s">
        <v>8</v>
      </c>
      <c r="D109" s="56" t="s">
        <v>56</v>
      </c>
      <c r="E109" s="57" t="s">
        <v>57</v>
      </c>
      <c r="F109" s="58" t="s">
        <v>54</v>
      </c>
      <c r="G109" s="59">
        <v>0</v>
      </c>
      <c r="H109" s="60">
        <v>0</v>
      </c>
      <c r="I109" s="60">
        <f t="shared" si="24"/>
        <v>0</v>
      </c>
      <c r="J109" s="61">
        <f t="shared" si="25"/>
        <v>0</v>
      </c>
    </row>
    <row r="110" spans="1:10" ht="30" customHeight="1" x14ac:dyDescent="0.3">
      <c r="A110" s="41" t="s">
        <v>313</v>
      </c>
      <c r="B110" s="55">
        <v>4</v>
      </c>
      <c r="C110" s="41" t="s">
        <v>8</v>
      </c>
      <c r="D110" s="56" t="s">
        <v>234</v>
      </c>
      <c r="E110" s="57">
        <v>107069</v>
      </c>
      <c r="F110" s="58" t="s">
        <v>44</v>
      </c>
      <c r="G110" s="59">
        <v>0</v>
      </c>
      <c r="H110" s="60">
        <v>0</v>
      </c>
      <c r="I110" s="60">
        <f t="shared" si="24"/>
        <v>0</v>
      </c>
      <c r="J110" s="61">
        <f t="shared" si="25"/>
        <v>0</v>
      </c>
    </row>
    <row r="111" spans="1:10" ht="30" customHeight="1" x14ac:dyDescent="0.3">
      <c r="A111" s="41" t="s">
        <v>314</v>
      </c>
      <c r="B111" s="55">
        <v>2</v>
      </c>
      <c r="C111" s="41" t="s">
        <v>8</v>
      </c>
      <c r="D111" s="56" t="s">
        <v>235</v>
      </c>
      <c r="E111" s="57">
        <v>51211</v>
      </c>
      <c r="F111" s="58" t="s">
        <v>44</v>
      </c>
      <c r="G111" s="59">
        <v>0</v>
      </c>
      <c r="H111" s="60">
        <v>0</v>
      </c>
      <c r="I111" s="60">
        <f t="shared" si="24"/>
        <v>0</v>
      </c>
      <c r="J111" s="61">
        <f t="shared" si="25"/>
        <v>0</v>
      </c>
    </row>
    <row r="112" spans="1:10" ht="30" customHeight="1" x14ac:dyDescent="0.3">
      <c r="A112" s="41" t="s">
        <v>315</v>
      </c>
      <c r="B112" s="55">
        <v>2</v>
      </c>
      <c r="C112" s="41" t="s">
        <v>8</v>
      </c>
      <c r="D112" s="56" t="s">
        <v>237</v>
      </c>
      <c r="E112" s="57">
        <v>275452</v>
      </c>
      <c r="F112" s="58" t="s">
        <v>44</v>
      </c>
      <c r="G112" s="59">
        <v>0</v>
      </c>
      <c r="H112" s="60">
        <v>0</v>
      </c>
      <c r="I112" s="60">
        <f t="shared" si="24"/>
        <v>0</v>
      </c>
      <c r="J112" s="61">
        <f t="shared" si="25"/>
        <v>0</v>
      </c>
    </row>
    <row r="113" spans="1:10" ht="30" customHeight="1" x14ac:dyDescent="0.3">
      <c r="A113" s="41" t="s">
        <v>316</v>
      </c>
      <c r="B113" s="55">
        <v>2</v>
      </c>
      <c r="C113" s="41" t="s">
        <v>8</v>
      </c>
      <c r="D113" s="56" t="s">
        <v>59</v>
      </c>
      <c r="E113" s="57">
        <v>3569005</v>
      </c>
      <c r="F113" s="58" t="s">
        <v>38</v>
      </c>
      <c r="G113" s="59">
        <v>0</v>
      </c>
      <c r="H113" s="60">
        <v>0</v>
      </c>
      <c r="I113" s="60">
        <f t="shared" si="24"/>
        <v>0</v>
      </c>
      <c r="J113" s="61">
        <f t="shared" si="25"/>
        <v>0</v>
      </c>
    </row>
    <row r="114" spans="1:10" ht="30" customHeight="1" x14ac:dyDescent="0.3">
      <c r="A114" s="41" t="s">
        <v>317</v>
      </c>
      <c r="B114" s="55">
        <v>1</v>
      </c>
      <c r="C114" s="41" t="s">
        <v>8</v>
      </c>
      <c r="D114" s="56" t="s">
        <v>262</v>
      </c>
      <c r="E114" s="57" t="s">
        <v>263</v>
      </c>
      <c r="F114" s="58" t="s">
        <v>36</v>
      </c>
      <c r="G114" s="59">
        <v>0</v>
      </c>
      <c r="H114" s="60">
        <v>0</v>
      </c>
      <c r="I114" s="60">
        <f t="shared" si="24"/>
        <v>0</v>
      </c>
      <c r="J114" s="61">
        <f t="shared" si="25"/>
        <v>0</v>
      </c>
    </row>
    <row r="115" spans="1:10" ht="30" customHeight="1" x14ac:dyDescent="0.3">
      <c r="A115" s="41" t="s">
        <v>318</v>
      </c>
      <c r="B115" s="55">
        <v>1</v>
      </c>
      <c r="C115" s="41" t="s">
        <v>8</v>
      </c>
      <c r="D115" s="56" t="s">
        <v>241</v>
      </c>
      <c r="E115" s="57" t="s">
        <v>64</v>
      </c>
      <c r="F115" s="58" t="s">
        <v>36</v>
      </c>
      <c r="G115" s="59">
        <v>0</v>
      </c>
      <c r="H115" s="60">
        <v>0</v>
      </c>
      <c r="I115" s="60">
        <f t="shared" si="24"/>
        <v>0</v>
      </c>
      <c r="J115" s="61">
        <f t="shared" si="25"/>
        <v>0</v>
      </c>
    </row>
    <row r="116" spans="1:10" ht="30" customHeight="1" x14ac:dyDescent="0.3">
      <c r="A116" s="41" t="s">
        <v>319</v>
      </c>
      <c r="B116" s="55">
        <v>1</v>
      </c>
      <c r="C116" s="41" t="s">
        <v>8</v>
      </c>
      <c r="D116" s="56" t="s">
        <v>264</v>
      </c>
      <c r="E116" s="57" t="s">
        <v>265</v>
      </c>
      <c r="F116" s="58" t="s">
        <v>36</v>
      </c>
      <c r="G116" s="59">
        <v>0</v>
      </c>
      <c r="H116" s="60">
        <v>0</v>
      </c>
      <c r="I116" s="60">
        <f t="shared" si="24"/>
        <v>0</v>
      </c>
      <c r="J116" s="61">
        <f t="shared" si="25"/>
        <v>0</v>
      </c>
    </row>
    <row r="117" spans="1:10" ht="30" customHeight="1" x14ac:dyDescent="0.3">
      <c r="A117" s="41" t="s">
        <v>320</v>
      </c>
      <c r="B117" s="55">
        <v>2</v>
      </c>
      <c r="C117" s="41" t="s">
        <v>53</v>
      </c>
      <c r="D117" s="56" t="s">
        <v>266</v>
      </c>
      <c r="E117" s="57" t="s">
        <v>267</v>
      </c>
      <c r="F117" s="58" t="s">
        <v>36</v>
      </c>
      <c r="G117" s="59">
        <v>0</v>
      </c>
      <c r="H117" s="60">
        <v>0</v>
      </c>
      <c r="I117" s="60">
        <f t="shared" si="24"/>
        <v>0</v>
      </c>
      <c r="J117" s="61">
        <f t="shared" si="25"/>
        <v>0</v>
      </c>
    </row>
    <row r="118" spans="1:10" ht="30" customHeight="1" x14ac:dyDescent="0.3">
      <c r="A118" s="41" t="s">
        <v>321</v>
      </c>
      <c r="B118" s="55">
        <v>1</v>
      </c>
      <c r="C118" s="41" t="s">
        <v>53</v>
      </c>
      <c r="D118" s="56" t="s">
        <v>268</v>
      </c>
      <c r="E118" s="57" t="s">
        <v>269</v>
      </c>
      <c r="F118" s="58" t="s">
        <v>36</v>
      </c>
      <c r="G118" s="59">
        <v>0</v>
      </c>
      <c r="H118" s="60">
        <v>0</v>
      </c>
      <c r="I118" s="60">
        <f t="shared" si="24"/>
        <v>0</v>
      </c>
      <c r="J118" s="61">
        <f t="shared" si="25"/>
        <v>0</v>
      </c>
    </row>
    <row r="119" spans="1:10" ht="30" customHeight="1" x14ac:dyDescent="0.3">
      <c r="A119" s="41" t="s">
        <v>322</v>
      </c>
      <c r="B119" s="55">
        <v>1</v>
      </c>
      <c r="C119" s="41" t="s">
        <v>53</v>
      </c>
      <c r="D119" s="56" t="s">
        <v>270</v>
      </c>
      <c r="E119" s="57" t="s">
        <v>271</v>
      </c>
      <c r="F119" s="58" t="s">
        <v>36</v>
      </c>
      <c r="G119" s="59">
        <v>0</v>
      </c>
      <c r="H119" s="60">
        <v>0</v>
      </c>
      <c r="I119" s="60">
        <f t="shared" si="24"/>
        <v>0</v>
      </c>
      <c r="J119" s="61">
        <f t="shared" si="25"/>
        <v>0</v>
      </c>
    </row>
    <row r="120" spans="1:10" ht="30" customHeight="1" x14ac:dyDescent="0.3">
      <c r="A120" s="41" t="s">
        <v>323</v>
      </c>
      <c r="B120" s="55">
        <v>4</v>
      </c>
      <c r="C120" s="41" t="s">
        <v>8</v>
      </c>
      <c r="D120" s="56" t="s">
        <v>272</v>
      </c>
      <c r="E120" s="57" t="s">
        <v>273</v>
      </c>
      <c r="F120" s="58" t="s">
        <v>82</v>
      </c>
      <c r="G120" s="59">
        <v>0</v>
      </c>
      <c r="H120" s="60">
        <v>0</v>
      </c>
      <c r="I120" s="60">
        <f t="shared" si="24"/>
        <v>0</v>
      </c>
      <c r="J120" s="61">
        <f t="shared" si="25"/>
        <v>0</v>
      </c>
    </row>
    <row r="121" spans="1:10" ht="30" customHeight="1" x14ac:dyDescent="0.3">
      <c r="A121" s="41" t="s">
        <v>324</v>
      </c>
      <c r="B121" s="55">
        <v>6</v>
      </c>
      <c r="C121" s="41" t="s">
        <v>8</v>
      </c>
      <c r="D121" s="56" t="s">
        <v>63</v>
      </c>
      <c r="E121" s="57">
        <v>9342220</v>
      </c>
      <c r="F121" s="58" t="s">
        <v>38</v>
      </c>
      <c r="G121" s="59">
        <v>0</v>
      </c>
      <c r="H121" s="60">
        <v>0</v>
      </c>
      <c r="I121" s="60">
        <f t="shared" si="24"/>
        <v>0</v>
      </c>
      <c r="J121" s="61">
        <f t="shared" si="25"/>
        <v>0</v>
      </c>
    </row>
    <row r="122" spans="1:10" ht="30" customHeight="1" x14ac:dyDescent="0.3">
      <c r="A122" s="41" t="s">
        <v>325</v>
      </c>
      <c r="B122" s="55">
        <v>4</v>
      </c>
      <c r="C122" s="41" t="s">
        <v>8</v>
      </c>
      <c r="D122" s="56" t="s">
        <v>276</v>
      </c>
      <c r="E122" s="57" t="s">
        <v>277</v>
      </c>
      <c r="F122" s="58" t="s">
        <v>82</v>
      </c>
      <c r="G122" s="59">
        <v>0</v>
      </c>
      <c r="H122" s="60">
        <v>0</v>
      </c>
      <c r="I122" s="60">
        <f t="shared" si="24"/>
        <v>0</v>
      </c>
      <c r="J122" s="61">
        <f t="shared" si="25"/>
        <v>0</v>
      </c>
    </row>
    <row r="123" spans="1:10" ht="30" customHeight="1" x14ac:dyDescent="0.3">
      <c r="A123" s="41" t="s">
        <v>326</v>
      </c>
      <c r="B123" s="55">
        <v>4</v>
      </c>
      <c r="C123" s="41" t="s">
        <v>8</v>
      </c>
      <c r="D123" s="56" t="s">
        <v>81</v>
      </c>
      <c r="E123" s="57">
        <v>555689</v>
      </c>
      <c r="F123" s="58" t="s">
        <v>279</v>
      </c>
      <c r="G123" s="59">
        <v>0</v>
      </c>
      <c r="H123" s="60">
        <v>0</v>
      </c>
      <c r="I123" s="60">
        <f t="shared" si="24"/>
        <v>0</v>
      </c>
      <c r="J123" s="61">
        <f t="shared" si="25"/>
        <v>0</v>
      </c>
    </row>
    <row r="124" spans="1:10" ht="30" customHeight="1" x14ac:dyDescent="0.3">
      <c r="A124" s="41" t="s">
        <v>327</v>
      </c>
      <c r="B124" s="55">
        <v>3</v>
      </c>
      <c r="C124" s="41" t="s">
        <v>8</v>
      </c>
      <c r="D124" s="56" t="s">
        <v>247</v>
      </c>
      <c r="E124" s="57">
        <v>2090116</v>
      </c>
      <c r="F124" s="58" t="s">
        <v>248</v>
      </c>
      <c r="G124" s="59">
        <v>0</v>
      </c>
      <c r="H124" s="60">
        <v>0</v>
      </c>
      <c r="I124" s="60">
        <f t="shared" si="24"/>
        <v>0</v>
      </c>
      <c r="J124" s="61">
        <f t="shared" si="25"/>
        <v>0</v>
      </c>
    </row>
    <row r="125" spans="1:10" ht="30" customHeight="1" x14ac:dyDescent="0.3">
      <c r="A125" s="41" t="s">
        <v>328</v>
      </c>
      <c r="B125" s="55">
        <v>4</v>
      </c>
      <c r="C125" s="41" t="s">
        <v>8</v>
      </c>
      <c r="D125" s="56" t="s">
        <v>284</v>
      </c>
      <c r="E125" s="57">
        <v>1028700000</v>
      </c>
      <c r="F125" s="58" t="s">
        <v>107</v>
      </c>
      <c r="G125" s="59">
        <v>0</v>
      </c>
      <c r="H125" s="60">
        <v>0</v>
      </c>
      <c r="I125" s="60">
        <f t="shared" si="24"/>
        <v>0</v>
      </c>
      <c r="J125" s="61">
        <f t="shared" si="25"/>
        <v>0</v>
      </c>
    </row>
    <row r="126" spans="1:10" ht="30" customHeight="1" x14ac:dyDescent="0.3">
      <c r="A126" s="41" t="s">
        <v>329</v>
      </c>
      <c r="B126" s="55">
        <v>8</v>
      </c>
      <c r="C126" s="41" t="s">
        <v>8</v>
      </c>
      <c r="D126" s="56" t="s">
        <v>285</v>
      </c>
      <c r="E126" s="57">
        <v>1064760000</v>
      </c>
      <c r="F126" s="58" t="s">
        <v>107</v>
      </c>
      <c r="G126" s="59">
        <v>0</v>
      </c>
      <c r="H126" s="60">
        <v>0</v>
      </c>
      <c r="I126" s="60">
        <f t="shared" si="24"/>
        <v>0</v>
      </c>
      <c r="J126" s="61">
        <f t="shared" si="25"/>
        <v>0</v>
      </c>
    </row>
    <row r="127" spans="1:10" ht="30" customHeight="1" x14ac:dyDescent="0.3">
      <c r="A127" s="41" t="s">
        <v>330</v>
      </c>
      <c r="B127" s="55">
        <v>1</v>
      </c>
      <c r="C127" s="41" t="s">
        <v>8</v>
      </c>
      <c r="D127" s="56" t="s">
        <v>63</v>
      </c>
      <c r="E127" s="57">
        <v>9342210</v>
      </c>
      <c r="F127" s="58" t="s">
        <v>38</v>
      </c>
      <c r="G127" s="59">
        <v>0</v>
      </c>
      <c r="H127" s="60">
        <v>0</v>
      </c>
      <c r="I127" s="60">
        <f t="shared" si="24"/>
        <v>0</v>
      </c>
      <c r="J127" s="61">
        <f t="shared" si="25"/>
        <v>0</v>
      </c>
    </row>
    <row r="128" spans="1:10" ht="30" customHeight="1" x14ac:dyDescent="0.3">
      <c r="A128" s="41" t="s">
        <v>331</v>
      </c>
      <c r="B128" s="55">
        <v>3</v>
      </c>
      <c r="C128" s="41" t="s">
        <v>8</v>
      </c>
      <c r="D128" s="56" t="s">
        <v>118</v>
      </c>
      <c r="E128" s="57" t="s">
        <v>119</v>
      </c>
      <c r="F128" s="58" t="s">
        <v>120</v>
      </c>
      <c r="G128" s="59">
        <v>0</v>
      </c>
      <c r="H128" s="60">
        <v>0</v>
      </c>
      <c r="I128" s="60">
        <f t="shared" si="24"/>
        <v>0</v>
      </c>
      <c r="J128" s="61">
        <f t="shared" si="25"/>
        <v>0</v>
      </c>
    </row>
    <row r="129" spans="1:10" ht="30" customHeight="1" x14ac:dyDescent="0.3">
      <c r="A129" s="41" t="s">
        <v>332</v>
      </c>
      <c r="B129" s="55">
        <v>2</v>
      </c>
      <c r="C129" s="41" t="s">
        <v>8</v>
      </c>
      <c r="D129" s="56" t="s">
        <v>118</v>
      </c>
      <c r="E129" s="57" t="s">
        <v>124</v>
      </c>
      <c r="F129" s="58" t="s">
        <v>120</v>
      </c>
      <c r="G129" s="59">
        <v>0</v>
      </c>
      <c r="H129" s="60">
        <v>0</v>
      </c>
      <c r="I129" s="60">
        <f t="shared" si="24"/>
        <v>0</v>
      </c>
      <c r="J129" s="61">
        <f t="shared" si="25"/>
        <v>0</v>
      </c>
    </row>
    <row r="130" spans="1:10" ht="30" customHeight="1" x14ac:dyDescent="0.3">
      <c r="A130" s="41" t="s">
        <v>333</v>
      </c>
      <c r="B130" s="55">
        <v>2</v>
      </c>
      <c r="C130" s="41" t="s">
        <v>8</v>
      </c>
      <c r="D130" s="56" t="s">
        <v>118</v>
      </c>
      <c r="E130" s="57" t="s">
        <v>125</v>
      </c>
      <c r="F130" s="58" t="s">
        <v>120</v>
      </c>
      <c r="G130" s="59">
        <v>0</v>
      </c>
      <c r="H130" s="60">
        <v>0</v>
      </c>
      <c r="I130" s="60">
        <f t="shared" si="24"/>
        <v>0</v>
      </c>
      <c r="J130" s="61">
        <f t="shared" si="25"/>
        <v>0</v>
      </c>
    </row>
    <row r="131" spans="1:10" ht="30" customHeight="1" x14ac:dyDescent="0.3">
      <c r="A131" s="41" t="s">
        <v>334</v>
      </c>
      <c r="B131" s="55">
        <v>3</v>
      </c>
      <c r="C131" s="41" t="s">
        <v>8</v>
      </c>
      <c r="D131" s="56" t="s">
        <v>81</v>
      </c>
      <c r="E131" s="57" t="s">
        <v>123</v>
      </c>
      <c r="F131" s="58" t="s">
        <v>117</v>
      </c>
      <c r="G131" s="59">
        <v>0</v>
      </c>
      <c r="H131" s="60">
        <v>0</v>
      </c>
      <c r="I131" s="60">
        <f t="shared" si="24"/>
        <v>0</v>
      </c>
      <c r="J131" s="61">
        <f t="shared" si="25"/>
        <v>0</v>
      </c>
    </row>
    <row r="132" spans="1:10" ht="30" customHeight="1" x14ac:dyDescent="0.3">
      <c r="A132" s="41" t="s">
        <v>335</v>
      </c>
      <c r="B132" s="55">
        <v>2</v>
      </c>
      <c r="C132" s="41" t="s">
        <v>8</v>
      </c>
      <c r="D132" s="56" t="s">
        <v>81</v>
      </c>
      <c r="E132" s="57" t="s">
        <v>126</v>
      </c>
      <c r="F132" s="58" t="s">
        <v>117</v>
      </c>
      <c r="G132" s="59">
        <v>0</v>
      </c>
      <c r="H132" s="60">
        <v>0</v>
      </c>
      <c r="I132" s="60">
        <f t="shared" si="24"/>
        <v>0</v>
      </c>
      <c r="J132" s="61">
        <f t="shared" si="25"/>
        <v>0</v>
      </c>
    </row>
    <row r="133" spans="1:10" ht="30" customHeight="1" x14ac:dyDescent="0.3">
      <c r="A133" s="41" t="s">
        <v>336</v>
      </c>
      <c r="B133" s="55">
        <v>2</v>
      </c>
      <c r="C133" s="41" t="s">
        <v>8</v>
      </c>
      <c r="D133" s="56" t="s">
        <v>81</v>
      </c>
      <c r="E133" s="57" t="s">
        <v>127</v>
      </c>
      <c r="F133" s="58" t="s">
        <v>117</v>
      </c>
      <c r="G133" s="59">
        <v>0</v>
      </c>
      <c r="H133" s="60">
        <v>0</v>
      </c>
      <c r="I133" s="60">
        <f t="shared" si="24"/>
        <v>0</v>
      </c>
      <c r="J133" s="61">
        <f t="shared" si="25"/>
        <v>0</v>
      </c>
    </row>
    <row r="134" spans="1:10" ht="30" customHeight="1" x14ac:dyDescent="0.3">
      <c r="A134" s="41" t="s">
        <v>337</v>
      </c>
      <c r="B134" s="55">
        <v>2</v>
      </c>
      <c r="C134" s="41" t="s">
        <v>8</v>
      </c>
      <c r="D134" s="56" t="s">
        <v>128</v>
      </c>
      <c r="E134" s="57" t="s">
        <v>130</v>
      </c>
      <c r="F134" s="58" t="s">
        <v>82</v>
      </c>
      <c r="G134" s="59">
        <v>0</v>
      </c>
      <c r="H134" s="60">
        <v>0</v>
      </c>
      <c r="I134" s="60">
        <f t="shared" si="24"/>
        <v>0</v>
      </c>
      <c r="J134" s="61">
        <f t="shared" si="25"/>
        <v>0</v>
      </c>
    </row>
    <row r="135" spans="1:10" ht="30" customHeight="1" x14ac:dyDescent="0.3">
      <c r="A135" s="41" t="s">
        <v>338</v>
      </c>
      <c r="B135" s="55">
        <v>2</v>
      </c>
      <c r="C135" s="41" t="s">
        <v>8</v>
      </c>
      <c r="D135" s="56" t="s">
        <v>58</v>
      </c>
      <c r="E135" s="57" t="s">
        <v>131</v>
      </c>
      <c r="F135" s="58" t="s">
        <v>82</v>
      </c>
      <c r="G135" s="59">
        <v>0</v>
      </c>
      <c r="H135" s="60">
        <v>0</v>
      </c>
      <c r="I135" s="60">
        <f t="shared" si="24"/>
        <v>0</v>
      </c>
      <c r="J135" s="61">
        <f t="shared" si="25"/>
        <v>0</v>
      </c>
    </row>
    <row r="136" spans="1:10" ht="30" customHeight="1" x14ac:dyDescent="0.3">
      <c r="A136" s="41" t="s">
        <v>339</v>
      </c>
      <c r="B136" s="55">
        <v>8</v>
      </c>
      <c r="C136" s="41" t="s">
        <v>8</v>
      </c>
      <c r="D136" s="56" t="s">
        <v>129</v>
      </c>
      <c r="E136" s="57">
        <v>264934</v>
      </c>
      <c r="F136" s="58" t="s">
        <v>44</v>
      </c>
      <c r="G136" s="59">
        <v>0</v>
      </c>
      <c r="H136" s="60">
        <v>0</v>
      </c>
      <c r="I136" s="60">
        <f t="shared" si="24"/>
        <v>0</v>
      </c>
      <c r="J136" s="61">
        <f t="shared" si="25"/>
        <v>0</v>
      </c>
    </row>
    <row r="137" spans="1:10" ht="30" customHeight="1" x14ac:dyDescent="0.3">
      <c r="A137" s="41" t="s">
        <v>340</v>
      </c>
      <c r="B137" s="55">
        <v>2</v>
      </c>
      <c r="C137" s="41" t="s">
        <v>8</v>
      </c>
      <c r="D137" s="56" t="s">
        <v>87</v>
      </c>
      <c r="E137" s="57" t="s">
        <v>88</v>
      </c>
      <c r="F137" s="58" t="s">
        <v>51</v>
      </c>
      <c r="G137" s="59">
        <v>0</v>
      </c>
      <c r="H137" s="60">
        <v>0</v>
      </c>
      <c r="I137" s="60">
        <f t="shared" si="24"/>
        <v>0</v>
      </c>
      <c r="J137" s="61">
        <f t="shared" si="25"/>
        <v>0</v>
      </c>
    </row>
    <row r="138" spans="1:10" ht="30" customHeight="1" x14ac:dyDescent="0.3">
      <c r="A138" s="41" t="s">
        <v>341</v>
      </c>
      <c r="B138" s="55">
        <v>5</v>
      </c>
      <c r="C138" s="41" t="s">
        <v>8</v>
      </c>
      <c r="D138" s="56" t="s">
        <v>87</v>
      </c>
      <c r="E138" s="57" t="s">
        <v>361</v>
      </c>
      <c r="F138" s="58" t="s">
        <v>51</v>
      </c>
      <c r="G138" s="59">
        <v>0</v>
      </c>
      <c r="H138" s="60">
        <v>0</v>
      </c>
      <c r="I138" s="60">
        <f t="shared" ref="I138" si="26">B138*G138*$H$1</f>
        <v>0</v>
      </c>
      <c r="J138" s="61">
        <f t="shared" ref="J138" si="27">B138*H138</f>
        <v>0</v>
      </c>
    </row>
    <row r="139" spans="1:10" ht="30" customHeight="1" x14ac:dyDescent="0.3">
      <c r="A139" s="41" t="s">
        <v>342</v>
      </c>
      <c r="B139" s="55">
        <v>1</v>
      </c>
      <c r="C139" s="41" t="s">
        <v>8</v>
      </c>
      <c r="D139" s="56" t="s">
        <v>121</v>
      </c>
      <c r="E139" s="57" t="s">
        <v>122</v>
      </c>
      <c r="F139" s="58" t="s">
        <v>117</v>
      </c>
      <c r="G139" s="59">
        <v>0</v>
      </c>
      <c r="H139" s="60">
        <v>0</v>
      </c>
      <c r="I139" s="60">
        <f t="shared" si="24"/>
        <v>0</v>
      </c>
      <c r="J139" s="61">
        <f t="shared" si="25"/>
        <v>0</v>
      </c>
    </row>
    <row r="140" spans="1:10" ht="30" customHeight="1" x14ac:dyDescent="0.3">
      <c r="A140" s="41" t="s">
        <v>343</v>
      </c>
      <c r="B140" s="55">
        <v>1</v>
      </c>
      <c r="C140" s="41" t="s">
        <v>11</v>
      </c>
      <c r="D140" s="56" t="s">
        <v>132</v>
      </c>
      <c r="E140" s="57" t="s">
        <v>51</v>
      </c>
      <c r="F140" s="58" t="s">
        <v>51</v>
      </c>
      <c r="G140" s="59">
        <v>0</v>
      </c>
      <c r="H140" s="60">
        <v>0</v>
      </c>
      <c r="I140" s="60">
        <f t="shared" si="24"/>
        <v>0</v>
      </c>
      <c r="J140" s="61">
        <f t="shared" si="25"/>
        <v>0</v>
      </c>
    </row>
    <row r="141" spans="1:10" ht="30" customHeight="1" x14ac:dyDescent="0.3">
      <c r="A141" s="41" t="s">
        <v>344</v>
      </c>
      <c r="B141" s="55">
        <v>1</v>
      </c>
      <c r="C141" s="41" t="s">
        <v>11</v>
      </c>
      <c r="D141" s="56" t="s">
        <v>29</v>
      </c>
      <c r="E141" s="57" t="s">
        <v>51</v>
      </c>
      <c r="F141" s="58" t="s">
        <v>51</v>
      </c>
      <c r="G141" s="59">
        <v>0</v>
      </c>
      <c r="H141" s="60">
        <v>0</v>
      </c>
      <c r="I141" s="60">
        <f t="shared" ref="I141:I143" si="28">B141*G141*$H$1</f>
        <v>0</v>
      </c>
      <c r="J141" s="61">
        <f t="shared" ref="J141:J143" si="29">B141*H141</f>
        <v>0</v>
      </c>
    </row>
    <row r="142" spans="1:10" ht="30" customHeight="1" x14ac:dyDescent="0.3">
      <c r="A142" s="41" t="s">
        <v>345</v>
      </c>
      <c r="B142" s="55">
        <v>1</v>
      </c>
      <c r="C142" s="41" t="s">
        <v>11</v>
      </c>
      <c r="D142" s="56" t="s">
        <v>286</v>
      </c>
      <c r="E142" s="57" t="s">
        <v>51</v>
      </c>
      <c r="F142" s="58" t="s">
        <v>51</v>
      </c>
      <c r="G142" s="59">
        <v>0</v>
      </c>
      <c r="H142" s="60">
        <v>0</v>
      </c>
      <c r="I142" s="60">
        <f t="shared" si="28"/>
        <v>0</v>
      </c>
      <c r="J142" s="61">
        <f t="shared" si="29"/>
        <v>0</v>
      </c>
    </row>
    <row r="143" spans="1:10" ht="30" customHeight="1" x14ac:dyDescent="0.3">
      <c r="A143" s="41" t="s">
        <v>346</v>
      </c>
      <c r="B143" s="55">
        <v>1</v>
      </c>
      <c r="C143" s="41" t="s">
        <v>11</v>
      </c>
      <c r="D143" s="94" t="s">
        <v>18</v>
      </c>
      <c r="E143" s="95"/>
      <c r="F143" s="96"/>
      <c r="G143" s="59">
        <v>0</v>
      </c>
      <c r="H143" s="60">
        <v>0</v>
      </c>
      <c r="I143" s="60">
        <f t="shared" si="28"/>
        <v>0</v>
      </c>
      <c r="J143" s="61">
        <f t="shared" si="29"/>
        <v>0</v>
      </c>
    </row>
    <row r="144" spans="1:10" ht="30.75" customHeight="1" x14ac:dyDescent="0.3">
      <c r="A144" s="78" t="s">
        <v>10</v>
      </c>
      <c r="B144" s="79"/>
      <c r="C144" s="79"/>
      <c r="D144" s="80"/>
      <c r="E144" s="81"/>
      <c r="F144" s="81"/>
      <c r="G144" s="81"/>
      <c r="H144" s="81"/>
      <c r="I144" s="67">
        <f>SUM(I98:I143)</f>
        <v>0</v>
      </c>
      <c r="J144" s="68">
        <f>SUM(J98:J143)</f>
        <v>0</v>
      </c>
    </row>
    <row r="145" spans="1:10" ht="30" customHeight="1" thickBot="1" x14ac:dyDescent="0.35">
      <c r="A145" s="82" t="s">
        <v>9</v>
      </c>
      <c r="B145" s="83"/>
      <c r="C145" s="83"/>
      <c r="D145" s="84"/>
      <c r="E145" s="84"/>
      <c r="F145" s="84"/>
      <c r="G145" s="84"/>
      <c r="H145" s="85"/>
      <c r="I145" s="74">
        <f>I144+J144</f>
        <v>0</v>
      </c>
      <c r="J145" s="75"/>
    </row>
    <row r="146" spans="1:10" ht="30" customHeight="1" thickBot="1" x14ac:dyDescent="0.35">
      <c r="A146" s="69" t="s">
        <v>1</v>
      </c>
      <c r="B146" s="70" t="s">
        <v>0</v>
      </c>
      <c r="C146" s="70" t="s">
        <v>2</v>
      </c>
      <c r="D146" s="89" t="s">
        <v>83</v>
      </c>
      <c r="E146" s="90"/>
      <c r="F146" s="91"/>
      <c r="G146" s="69" t="s">
        <v>3</v>
      </c>
      <c r="H146" s="71" t="s">
        <v>4</v>
      </c>
      <c r="I146" s="71" t="s">
        <v>6</v>
      </c>
      <c r="J146" s="72" t="s">
        <v>5</v>
      </c>
    </row>
    <row r="147" spans="1:10" ht="30" customHeight="1" x14ac:dyDescent="0.3">
      <c r="A147" s="73" t="s">
        <v>347</v>
      </c>
      <c r="B147" s="41">
        <v>560</v>
      </c>
      <c r="C147" s="41" t="s">
        <v>28</v>
      </c>
      <c r="D147" s="86" t="s">
        <v>287</v>
      </c>
      <c r="E147" s="87"/>
      <c r="F147" s="88"/>
      <c r="G147" s="45">
        <v>0</v>
      </c>
      <c r="H147" s="46">
        <v>0</v>
      </c>
      <c r="I147" s="47">
        <f t="shared" ref="I147" si="30">B147*$H$1*G147</f>
        <v>0</v>
      </c>
      <c r="J147" s="48">
        <f t="shared" ref="J147" si="31">B147*H147</f>
        <v>0</v>
      </c>
    </row>
    <row r="148" spans="1:10" ht="30" customHeight="1" x14ac:dyDescent="0.3">
      <c r="A148" s="73" t="s">
        <v>348</v>
      </c>
      <c r="B148" s="41">
        <v>125</v>
      </c>
      <c r="C148" s="41" t="s">
        <v>28</v>
      </c>
      <c r="D148" s="86" t="s">
        <v>135</v>
      </c>
      <c r="E148" s="87"/>
      <c r="F148" s="88"/>
      <c r="G148" s="45">
        <v>0</v>
      </c>
      <c r="H148" s="46">
        <v>0</v>
      </c>
      <c r="I148" s="47">
        <f t="shared" ref="I148:I156" si="32">B148*$H$1*G148</f>
        <v>0</v>
      </c>
      <c r="J148" s="48">
        <f t="shared" ref="J148:J157" si="33">B148*H148</f>
        <v>0</v>
      </c>
    </row>
    <row r="149" spans="1:10" ht="30" customHeight="1" x14ac:dyDescent="0.3">
      <c r="A149" s="73" t="s">
        <v>349</v>
      </c>
      <c r="B149" s="41">
        <v>25</v>
      </c>
      <c r="C149" s="41" t="s">
        <v>28</v>
      </c>
      <c r="D149" s="86" t="s">
        <v>136</v>
      </c>
      <c r="E149" s="87"/>
      <c r="F149" s="88"/>
      <c r="G149" s="45">
        <v>0</v>
      </c>
      <c r="H149" s="46">
        <v>0</v>
      </c>
      <c r="I149" s="47">
        <f t="shared" si="32"/>
        <v>0</v>
      </c>
      <c r="J149" s="48">
        <f t="shared" si="33"/>
        <v>0</v>
      </c>
    </row>
    <row r="150" spans="1:10" ht="30" customHeight="1" x14ac:dyDescent="0.3">
      <c r="A150" s="73" t="s">
        <v>350</v>
      </c>
      <c r="B150" s="41">
        <v>1</v>
      </c>
      <c r="C150" s="41" t="s">
        <v>28</v>
      </c>
      <c r="D150" s="86" t="s">
        <v>133</v>
      </c>
      <c r="E150" s="87"/>
      <c r="F150" s="88"/>
      <c r="G150" s="45">
        <v>0</v>
      </c>
      <c r="H150" s="46">
        <v>0</v>
      </c>
      <c r="I150" s="47">
        <f t="shared" si="32"/>
        <v>0</v>
      </c>
      <c r="J150" s="48">
        <f t="shared" si="33"/>
        <v>0</v>
      </c>
    </row>
    <row r="151" spans="1:10" ht="30" customHeight="1" x14ac:dyDescent="0.3">
      <c r="A151" s="73" t="s">
        <v>351</v>
      </c>
      <c r="B151" s="41">
        <v>2</v>
      </c>
      <c r="C151" s="41" t="s">
        <v>28</v>
      </c>
      <c r="D151" s="86" t="s">
        <v>134</v>
      </c>
      <c r="E151" s="87"/>
      <c r="F151" s="88"/>
      <c r="G151" s="45">
        <v>0</v>
      </c>
      <c r="H151" s="46">
        <v>0</v>
      </c>
      <c r="I151" s="47">
        <f t="shared" si="32"/>
        <v>0</v>
      </c>
      <c r="J151" s="48">
        <f t="shared" si="33"/>
        <v>0</v>
      </c>
    </row>
    <row r="152" spans="1:10" ht="30" customHeight="1" x14ac:dyDescent="0.3">
      <c r="A152" s="73" t="s">
        <v>352</v>
      </c>
      <c r="B152" s="41">
        <v>75</v>
      </c>
      <c r="C152" s="41" t="s">
        <v>28</v>
      </c>
      <c r="D152" s="86" t="s">
        <v>288</v>
      </c>
      <c r="E152" s="87"/>
      <c r="F152" s="88"/>
      <c r="G152" s="45">
        <v>0</v>
      </c>
      <c r="H152" s="46">
        <v>0</v>
      </c>
      <c r="I152" s="47">
        <f t="shared" si="32"/>
        <v>0</v>
      </c>
      <c r="J152" s="48">
        <f t="shared" si="33"/>
        <v>0</v>
      </c>
    </row>
    <row r="153" spans="1:10" ht="30" customHeight="1" x14ac:dyDescent="0.3">
      <c r="A153" s="73" t="s">
        <v>353</v>
      </c>
      <c r="B153" s="41">
        <v>1</v>
      </c>
      <c r="C153" s="41" t="s">
        <v>11</v>
      </c>
      <c r="D153" s="86" t="s">
        <v>289</v>
      </c>
      <c r="E153" s="87"/>
      <c r="F153" s="88"/>
      <c r="G153" s="45">
        <v>0</v>
      </c>
      <c r="H153" s="46">
        <v>0</v>
      </c>
      <c r="I153" s="47">
        <f t="shared" ref="I153" si="34">$H$1*G153*B153</f>
        <v>0</v>
      </c>
      <c r="J153" s="48">
        <f t="shared" si="33"/>
        <v>0</v>
      </c>
    </row>
    <row r="154" spans="1:10" ht="30" customHeight="1" x14ac:dyDescent="0.3">
      <c r="A154" s="73" t="s">
        <v>354</v>
      </c>
      <c r="B154" s="41">
        <v>1</v>
      </c>
      <c r="C154" s="41" t="s">
        <v>11</v>
      </c>
      <c r="D154" s="86" t="s">
        <v>29</v>
      </c>
      <c r="E154" s="87"/>
      <c r="F154" s="88"/>
      <c r="G154" s="45">
        <v>0</v>
      </c>
      <c r="H154" s="46">
        <v>0</v>
      </c>
      <c r="I154" s="47">
        <f t="shared" si="32"/>
        <v>0</v>
      </c>
      <c r="J154" s="48">
        <f t="shared" si="33"/>
        <v>0</v>
      </c>
    </row>
    <row r="155" spans="1:10" ht="30" customHeight="1" x14ac:dyDescent="0.3">
      <c r="A155" s="73" t="s">
        <v>355</v>
      </c>
      <c r="B155" s="41">
        <v>1</v>
      </c>
      <c r="C155" s="41" t="s">
        <v>11</v>
      </c>
      <c r="D155" s="86" t="s">
        <v>30</v>
      </c>
      <c r="E155" s="87"/>
      <c r="F155" s="88"/>
      <c r="G155" s="45">
        <v>0</v>
      </c>
      <c r="H155" s="46">
        <v>0</v>
      </c>
      <c r="I155" s="47">
        <f t="shared" si="32"/>
        <v>0</v>
      </c>
      <c r="J155" s="48">
        <f t="shared" si="33"/>
        <v>0</v>
      </c>
    </row>
    <row r="156" spans="1:10" ht="30" customHeight="1" x14ac:dyDescent="0.3">
      <c r="A156" s="73" t="s">
        <v>356</v>
      </c>
      <c r="B156" s="41">
        <v>1</v>
      </c>
      <c r="C156" s="41" t="s">
        <v>11</v>
      </c>
      <c r="D156" s="86" t="s">
        <v>18</v>
      </c>
      <c r="E156" s="87"/>
      <c r="F156" s="88"/>
      <c r="G156" s="45">
        <v>0</v>
      </c>
      <c r="H156" s="46">
        <v>0</v>
      </c>
      <c r="I156" s="47">
        <f t="shared" si="32"/>
        <v>0</v>
      </c>
      <c r="J156" s="48">
        <f t="shared" si="33"/>
        <v>0</v>
      </c>
    </row>
    <row r="157" spans="1:10" ht="30" customHeight="1" x14ac:dyDescent="0.3">
      <c r="A157" s="73" t="s">
        <v>362</v>
      </c>
      <c r="B157" s="41">
        <v>10</v>
      </c>
      <c r="C157" s="41" t="s">
        <v>28</v>
      </c>
      <c r="D157" s="86" t="s">
        <v>357</v>
      </c>
      <c r="E157" s="87"/>
      <c r="F157" s="88"/>
      <c r="G157" s="45">
        <v>0</v>
      </c>
      <c r="H157" s="46">
        <v>0</v>
      </c>
      <c r="I157" s="47">
        <f t="shared" ref="I157" si="35">$H$1*G157*B157</f>
        <v>0</v>
      </c>
      <c r="J157" s="48">
        <f t="shared" si="33"/>
        <v>0</v>
      </c>
    </row>
    <row r="158" spans="1:10" ht="30.75" customHeight="1" x14ac:dyDescent="0.3">
      <c r="A158" s="78" t="s">
        <v>10</v>
      </c>
      <c r="B158" s="79"/>
      <c r="C158" s="79"/>
      <c r="D158" s="80"/>
      <c r="E158" s="81"/>
      <c r="F158" s="81"/>
      <c r="G158" s="81"/>
      <c r="H158" s="81"/>
      <c r="I158" s="67">
        <f>SUM(I147:I157)</f>
        <v>0</v>
      </c>
      <c r="J158" s="67">
        <f>SUM(J147:J157)</f>
        <v>0</v>
      </c>
    </row>
    <row r="159" spans="1:10" ht="30" customHeight="1" thickBot="1" x14ac:dyDescent="0.35">
      <c r="A159" s="82" t="s">
        <v>9</v>
      </c>
      <c r="B159" s="83"/>
      <c r="C159" s="83"/>
      <c r="D159" s="84"/>
      <c r="E159" s="84"/>
      <c r="F159" s="84"/>
      <c r="G159" s="84"/>
      <c r="H159" s="85"/>
      <c r="I159" s="74">
        <f>I158+J158</f>
        <v>0</v>
      </c>
      <c r="J159" s="75"/>
    </row>
    <row r="160" spans="1:10" ht="30" customHeight="1" thickBot="1" x14ac:dyDescent="0.35">
      <c r="A160" s="69" t="s">
        <v>1</v>
      </c>
      <c r="B160" s="70" t="s">
        <v>0</v>
      </c>
      <c r="C160" s="70" t="s">
        <v>2</v>
      </c>
      <c r="D160" s="89" t="s">
        <v>84</v>
      </c>
      <c r="E160" s="90"/>
      <c r="F160" s="90"/>
      <c r="G160" s="69" t="s">
        <v>3</v>
      </c>
      <c r="H160" s="71" t="s">
        <v>4</v>
      </c>
      <c r="I160" s="71" t="s">
        <v>6</v>
      </c>
      <c r="J160" s="72" t="s">
        <v>5</v>
      </c>
    </row>
    <row r="161" spans="1:10" ht="30" customHeight="1" x14ac:dyDescent="0.3">
      <c r="A161" s="73" t="s">
        <v>367</v>
      </c>
      <c r="B161" s="41">
        <v>1</v>
      </c>
      <c r="C161" s="41" t="s">
        <v>11</v>
      </c>
      <c r="D161" s="86" t="s">
        <v>46</v>
      </c>
      <c r="E161" s="87"/>
      <c r="F161" s="87"/>
      <c r="G161" s="45">
        <v>0</v>
      </c>
      <c r="H161" s="46">
        <v>0</v>
      </c>
      <c r="I161" s="47">
        <f t="shared" ref="I161" si="36">B161*$H$1*G161</f>
        <v>0</v>
      </c>
      <c r="J161" s="48">
        <f t="shared" ref="J161:J163" si="37">B161*H161</f>
        <v>0</v>
      </c>
    </row>
    <row r="162" spans="1:10" ht="30" customHeight="1" x14ac:dyDescent="0.3">
      <c r="A162" s="73" t="s">
        <v>368</v>
      </c>
      <c r="B162" s="41">
        <v>1</v>
      </c>
      <c r="C162" s="41" t="s">
        <v>11</v>
      </c>
      <c r="D162" s="86" t="s">
        <v>31</v>
      </c>
      <c r="E162" s="87"/>
      <c r="F162" s="87"/>
      <c r="G162" s="45">
        <v>0</v>
      </c>
      <c r="H162" s="46">
        <v>0</v>
      </c>
      <c r="I162" s="47">
        <f t="shared" ref="I162" si="38">$H$2*G162*B162</f>
        <v>0</v>
      </c>
      <c r="J162" s="48">
        <f t="shared" si="37"/>
        <v>0</v>
      </c>
    </row>
    <row r="163" spans="1:10" ht="30" customHeight="1" x14ac:dyDescent="0.3">
      <c r="A163" s="73" t="s">
        <v>369</v>
      </c>
      <c r="B163" s="41">
        <v>1</v>
      </c>
      <c r="C163" s="41" t="s">
        <v>11</v>
      </c>
      <c r="D163" s="92" t="s">
        <v>19</v>
      </c>
      <c r="E163" s="93"/>
      <c r="F163" s="93"/>
      <c r="G163" s="45">
        <v>0</v>
      </c>
      <c r="H163" s="46">
        <v>0</v>
      </c>
      <c r="I163" s="47">
        <f>$H$3*G163*B163</f>
        <v>0</v>
      </c>
      <c r="J163" s="48">
        <f t="shared" si="37"/>
        <v>0</v>
      </c>
    </row>
    <row r="164" spans="1:10" ht="30.75" customHeight="1" x14ac:dyDescent="0.3">
      <c r="A164" s="78" t="s">
        <v>10</v>
      </c>
      <c r="B164" s="79"/>
      <c r="C164" s="79"/>
      <c r="D164" s="80"/>
      <c r="E164" s="81"/>
      <c r="F164" s="81"/>
      <c r="G164" s="81"/>
      <c r="H164" s="81"/>
      <c r="I164" s="67">
        <f>SUM(I161:I163)</f>
        <v>0</v>
      </c>
      <c r="J164" s="68">
        <f>SUM(J161:J163)</f>
        <v>0</v>
      </c>
    </row>
    <row r="165" spans="1:10" ht="30" customHeight="1" thickBot="1" x14ac:dyDescent="0.35">
      <c r="A165" s="82" t="s">
        <v>9</v>
      </c>
      <c r="B165" s="83"/>
      <c r="C165" s="83"/>
      <c r="D165" s="84"/>
      <c r="E165" s="84"/>
      <c r="F165" s="84"/>
      <c r="G165" s="84"/>
      <c r="H165" s="85"/>
      <c r="I165" s="74">
        <f>I164+J164</f>
        <v>0</v>
      </c>
      <c r="J165" s="75"/>
    </row>
  </sheetData>
  <mergeCells count="44">
    <mergeCell ref="D21:F21"/>
    <mergeCell ref="D94:F94"/>
    <mergeCell ref="D143:F143"/>
    <mergeCell ref="A144:C144"/>
    <mergeCell ref="D144:H144"/>
    <mergeCell ref="A22:C22"/>
    <mergeCell ref="D22:H22"/>
    <mergeCell ref="A23:C23"/>
    <mergeCell ref="D23:H23"/>
    <mergeCell ref="A159:C159"/>
    <mergeCell ref="D158:H158"/>
    <mergeCell ref="D159:H159"/>
    <mergeCell ref="I159:J159"/>
    <mergeCell ref="A158:C158"/>
    <mergeCell ref="D163:F163"/>
    <mergeCell ref="D162:F162"/>
    <mergeCell ref="D148:F148"/>
    <mergeCell ref="D149:F149"/>
    <mergeCell ref="D161:F161"/>
    <mergeCell ref="D160:F160"/>
    <mergeCell ref="D151:F151"/>
    <mergeCell ref="D165:H165"/>
    <mergeCell ref="I165:J165"/>
    <mergeCell ref="A165:C165"/>
    <mergeCell ref="D164:H164"/>
    <mergeCell ref="A164:C164"/>
    <mergeCell ref="D147:F147"/>
    <mergeCell ref="A145:C145"/>
    <mergeCell ref="D145:H145"/>
    <mergeCell ref="D146:F146"/>
    <mergeCell ref="D157:F157"/>
    <mergeCell ref="D154:F154"/>
    <mergeCell ref="D155:F155"/>
    <mergeCell ref="D156:F156"/>
    <mergeCell ref="D150:F150"/>
    <mergeCell ref="D152:F152"/>
    <mergeCell ref="D153:F153"/>
    <mergeCell ref="I145:J145"/>
    <mergeCell ref="I23:J23"/>
    <mergeCell ref="A95:C95"/>
    <mergeCell ref="D95:H95"/>
    <mergeCell ref="A96:C96"/>
    <mergeCell ref="D96:H96"/>
    <mergeCell ref="I96:J9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>
    <oddFooter>&amp;C&amp;"Arial Narrow,Normál"&amp;P / &amp;N&amp;R&amp;"Arial Narrow,Normál"&amp;F</oddFooter>
  </headerFooter>
  <rowBreaks count="3" manualBreakCount="3">
    <brk id="54" max="9" man="1"/>
    <brk id="96" max="9" man="1"/>
    <brk id="145" max="9" man="1"/>
  </rowBreaks>
  <colBreaks count="1" manualBreakCount="1">
    <brk id="3" min="4" max="1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ELŐLAP</vt:lpstr>
      <vt:lpstr>TÉTELES KÖLTSÉGVETÉS</vt:lpstr>
      <vt:lpstr>ELŐLAP!_Hlk75936018</vt:lpstr>
      <vt:lpstr>ELŐLAP!Nyomtatási_terület</vt:lpstr>
      <vt:lpstr>'TÉTELES KÖLTSÉGVETÉS'!Nyomtatási_terület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Keresztúri Gergely</cp:lastModifiedBy>
  <cp:lastPrinted>2025-04-01T10:50:21Z</cp:lastPrinted>
  <dcterms:created xsi:type="dcterms:W3CDTF">2018-12-07T07:22:41Z</dcterms:created>
  <dcterms:modified xsi:type="dcterms:W3CDTF">2025-06-03T10:48:49Z</dcterms:modified>
</cp:coreProperties>
</file>